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МИНЭНЕРГО\Аварийные ситуации и отключения\Годовой отчет для Министерства и ЕТО\2018\"/>
    </mc:Choice>
  </mc:AlternateContent>
  <bookViews>
    <workbookView xWindow="0" yWindow="0" windowWidth="28800" windowHeight="12330"/>
  </bookViews>
  <sheets>
    <sheet name="Отчет" sheetId="1" r:id="rId1"/>
    <sheet name="Лист2" sheetId="2" state="hidden" r:id="rId2"/>
  </sheets>
  <definedNames>
    <definedName name="_ftn1" localSheetId="0">Отчет!$A$28</definedName>
    <definedName name="_ftnref1" localSheetId="0">Отчет!#REF!</definedName>
    <definedName name="_Toc472327096" localSheetId="0">Отчет!#REF!</definedName>
    <definedName name="_xlnm._FilterDatabase" localSheetId="0" hidden="1">Отчет!$A$20:$AB$92</definedName>
    <definedName name="M">Лист2!$B$2:$B$13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7" i="1" l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21" i="1"/>
  <c r="AC22" i="1" l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21" i="1"/>
  <c r="U91" i="1" l="1"/>
  <c r="U88" i="1" s="1"/>
  <c r="N88" i="1"/>
  <c r="Q88" i="1"/>
  <c r="T91" i="1"/>
  <c r="T88" i="1" s="1"/>
  <c r="S91" i="1"/>
  <c r="S88" i="1" s="1"/>
  <c r="R91" i="1"/>
  <c r="R88" i="1" s="1"/>
  <c r="M91" i="1"/>
  <c r="M88" i="1" s="1"/>
  <c r="P91" i="1"/>
  <c r="P88" i="1" s="1"/>
  <c r="O91" i="1"/>
  <c r="O88" i="1" s="1"/>
  <c r="I91" i="1"/>
  <c r="I89" i="1" l="1"/>
  <c r="I88" i="1" s="1"/>
  <c r="V32" i="1" l="1"/>
  <c r="V91" i="1" s="1"/>
  <c r="V88" i="1" s="1"/>
</calcChain>
</file>

<file path=xl/sharedStrings.xml><?xml version="1.0" encoding="utf-8"?>
<sst xmlns="http://schemas.openxmlformats.org/spreadsheetml/2006/main" count="580" uniqueCount="187">
  <si>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</si>
  <si>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</si>
  <si>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</si>
  <si>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</si>
  <si>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</si>
  <si>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</si>
  <si>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</si>
  <si>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</si>
  <si>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</si>
  <si>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</si>
  <si>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</si>
  <si>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</si>
  <si>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</si>
  <si>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</si>
  <si>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</si>
  <si>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</si>
  <si>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</si>
  <si>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</si>
  <si>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</si>
  <si>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</si>
  <si>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</si>
  <si>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</si>
  <si>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</si>
  <si>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</si>
  <si>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</si>
  <si>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</si>
  <si>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</si>
  <si>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</si>
  <si>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</si>
  <si>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</si>
  <si>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</si>
  <si>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</si>
  <si>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</si>
  <si>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</si>
  <si>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</si>
  <si>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</si>
  <si>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</si>
  <si>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</si>
  <si>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</si>
  <si>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</si>
  <si>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</si>
  <si>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</si>
  <si>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Вид прекращения передачи электроэнергии (П, А, В, В1)</t>
  </si>
  <si>
    <t>Вид объекта: КЛ, ВЛ, ПС, ТП, РП, КВЛ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</si>
  <si>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</si>
  <si>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ВЛ</t>
  </si>
  <si>
    <t>В1</t>
  </si>
  <si>
    <t>Л-1 от ТП-88</t>
  </si>
  <si>
    <t>ООО Сетевая компания «Энергоресурс»</t>
  </si>
  <si>
    <t>ООО СК "ЭнР"</t>
  </si>
  <si>
    <t xml:space="preserve">Л-1 от ТП-40  </t>
  </si>
  <si>
    <t>Л-1-2 от КТП101</t>
  </si>
  <si>
    <t>Л-2 от ТП149 опора 1.5</t>
  </si>
  <si>
    <t xml:space="preserve">РУ 0,4кВ ТП-88             </t>
  </si>
  <si>
    <t>ТП</t>
  </si>
  <si>
    <t xml:space="preserve">РУ 6кВ ТП-88             </t>
  </si>
  <si>
    <t>Л-1 от КТП102</t>
  </si>
  <si>
    <t>Л-3 от ТП-38</t>
  </si>
  <si>
    <t>ВЛ 0,4кВ-Л1; ТП-40</t>
  </si>
  <si>
    <t>4.12, 4.13</t>
  </si>
  <si>
    <t>3.4.7</t>
  </si>
  <si>
    <t>ВЛ 0,22кВ</t>
  </si>
  <si>
    <t>РУ 0,4кВ ТП-88</t>
  </si>
  <si>
    <t>4.4, 4.13</t>
  </si>
  <si>
    <t>РУ 6кВ ТП-88</t>
  </si>
  <si>
    <t xml:space="preserve"> 
ООО "АЭС Инвест"</t>
  </si>
  <si>
    <t>4.11, 4.12</t>
  </si>
  <si>
    <t>ВЛ 0,4кВ</t>
  </si>
  <si>
    <t>4.3, 4.13</t>
  </si>
  <si>
    <t>ВЛ 0,4кВ-Л-3 от ТП-38 ВЛ; 0,22кВ</t>
  </si>
  <si>
    <t>3.4.7.3</t>
  </si>
  <si>
    <t>4.16</t>
  </si>
  <si>
    <t>Л-1 от ТП-4</t>
  </si>
  <si>
    <t>4.3,  4.13</t>
  </si>
  <si>
    <t>Л-1 от ТП-36</t>
  </si>
  <si>
    <t>ВЛ 0,4кВ-Л1 от     ТП-36</t>
  </si>
  <si>
    <t>4.13</t>
  </si>
  <si>
    <t>Л-21 ВЛ 6кВ</t>
  </si>
  <si>
    <t>В</t>
  </si>
  <si>
    <t>филиал ОАО "МРСК-Урала" - "Челябэнерго"; Южно-Уральская дирекция по энергообеспечению структурное подразделение Трансэнерго-филиала открытого акционерного общества «Российские железные дороги»</t>
  </si>
  <si>
    <t>4.3</t>
  </si>
  <si>
    <t>Л-3 от ТП-4 опора 73-1</t>
  </si>
  <si>
    <t xml:space="preserve">ВЛ            </t>
  </si>
  <si>
    <t xml:space="preserve">Л-2 от ТП111    </t>
  </si>
  <si>
    <t>ВЛ 0,4кВ-Л1 и Л2 от ТП111; КВЛ 0,4кВ-Л1 от ТП149</t>
  </si>
  <si>
    <t>Л-3 ВЛ 0,4кВ от ТП -5</t>
  </si>
  <si>
    <t>ВЛ 10кВ ("Минка") от ПС Минка-Тяга</t>
  </si>
  <si>
    <t xml:space="preserve">ВЛ 10кВ </t>
  </si>
  <si>
    <t>филиал ОАО "МРСК-Урала" - "Челябэнерго"</t>
  </si>
  <si>
    <t>Л-2 ВЛ 0,4кВ от КТП102</t>
  </si>
  <si>
    <t>ВЛ 0,4кВ-Л-2 от КТП102</t>
  </si>
  <si>
    <t>Л-1 ВЛ 0,4кВ от ТП-40</t>
  </si>
  <si>
    <t>ВЛ 0,4кВ-Л-1 от ТП-40</t>
  </si>
  <si>
    <t>Л-1 ВЛ 0,4кВ от ТП-17 опора 4</t>
  </si>
  <si>
    <t>ВЛ 0,4кВ-Л-1 от ТП-17</t>
  </si>
  <si>
    <t>Л-1-2 ВЛ 0,4кВ от КТП102</t>
  </si>
  <si>
    <t>Л-4 ВЛ 0,4кВ от КТП-5</t>
  </si>
  <si>
    <t>ТП-1 в ТП-39</t>
  </si>
  <si>
    <t>4.13, 4.16</t>
  </si>
  <si>
    <t xml:space="preserve">Л-2 ВЛ 0,4кВ от ТП-88   </t>
  </si>
  <si>
    <t>Л-2 ВЛ 0,4кВ от ТП102</t>
  </si>
  <si>
    <t>ВЛ 6 кВ</t>
  </si>
  <si>
    <t>ТП-40</t>
  </si>
  <si>
    <t>РУ-0,4 кВ от ТП-40</t>
  </si>
  <si>
    <t>4.11, 4.13, 4.16</t>
  </si>
  <si>
    <t>Л-3 ВЛ 0,4кВ от ТП-38</t>
  </si>
  <si>
    <t>Л-1 ВЛ 0,4кВ от ТП-15</t>
  </si>
  <si>
    <t xml:space="preserve"> 4.13</t>
  </si>
  <si>
    <t>КЛ</t>
  </si>
  <si>
    <t>КЛ 0,4кВ от ТП-67</t>
  </si>
  <si>
    <t>Л-1 ВЛ 0,4кВ от ТП-102</t>
  </si>
  <si>
    <t>4.11</t>
  </si>
  <si>
    <t>Л-1 ВЛ 0,4кВ от ТП-10</t>
  </si>
  <si>
    <t xml:space="preserve">Л-1 ВЛ 0,4кВ от ТП-88   </t>
  </si>
  <si>
    <t>3.4.7.1</t>
  </si>
  <si>
    <t>4.1, 4.16</t>
  </si>
  <si>
    <t xml:space="preserve"> 4.12, 4.13</t>
  </si>
  <si>
    <t>Л-3 ВЛ 0,4кВ от ТП-101</t>
  </si>
  <si>
    <t>РУ 0,4кВ ТП-40</t>
  </si>
  <si>
    <t>Л-3 ВЛ 0,4кВ от ТП-5</t>
  </si>
  <si>
    <t xml:space="preserve">Ф-5 "Пионерлагерь" ВЛ 10кВ от ТП ЭЧЭ-51  </t>
  </si>
  <si>
    <t>3.4.7.4</t>
  </si>
  <si>
    <t>Л-1-2 ВЛ 0,4кВ от ТП-101</t>
  </si>
  <si>
    <t>ТП-17        Т-1</t>
  </si>
  <si>
    <t>0.38</t>
  </si>
  <si>
    <t>ТП-17       Т-1</t>
  </si>
  <si>
    <t>Л-6 ВЛ 0,4кВ от ТП-5</t>
  </si>
  <si>
    <t xml:space="preserve"> 4.1, 4.11</t>
  </si>
  <si>
    <t>Л-1-1 ВЛ 0,4кВ от ТП-101</t>
  </si>
  <si>
    <t>ВЛ 0,4кВ от оп.№35   Л-1 ВЛ 0,4кВ от ТП-40</t>
  </si>
  <si>
    <t>Л-2 ВЛ 0,4кВ от ТП-149</t>
  </si>
  <si>
    <t>ВЛ 0,4кВ Л-1 от ТП-36</t>
  </si>
  <si>
    <t>оп. №9 ВЛ 0,4кВ Л-1 от ТП-36; п.Вязовая</t>
  </si>
  <si>
    <t>ВЛ 0,4кВ Л-2 от ТП-102</t>
  </si>
  <si>
    <t>оп. №17 ВЛ 0,4кВ Л-2 от ТП-102; п.ж/д ст.Минка</t>
  </si>
  <si>
    <t>ВЛ 0,4кВ Л-3 от ТП-38</t>
  </si>
  <si>
    <t>пролет оп. №21-№22 ВЛ 0,4кВ Л-3 от ТП-38; п.Вязовая</t>
  </si>
  <si>
    <t>ВЛ-10 кВ  от ПС Усть-Катав-тяга до оп. №100, КЛ-10 кВ  от оп. №100 до ТП-40</t>
  </si>
  <si>
    <t>10 (10.5)</t>
  </si>
  <si>
    <t>КЛ-10 кВ КЛ-1 от оп. №100 до ТП-40 ф. Пионерлагерь; г. Усть-Катав</t>
  </si>
  <si>
    <t>ВЛ 0,4кВ Л-1 от ТП-10</t>
  </si>
  <si>
    <t>ВЛ 0,4кВ Л-1 от ТП-10; п.Вязовая</t>
  </si>
  <si>
    <t>ВЛ 0,4кВ Л-6 от ТП-5</t>
  </si>
  <si>
    <t>Ввод от оп. №26 ВЛ 0,4кВ Л-6 от ТП-5; п.Вязовая</t>
  </si>
  <si>
    <t>ВЛ-0,4 кВ Л-2 ТП-102 п. жд. ст.Минка</t>
  </si>
  <si>
    <t>ВЛ-0,4 кВ Л-2 ТП-102 . жд. ст.Минка; пролет опор 34-35</t>
  </si>
  <si>
    <t>ВЛ-0,4 кВ Л-1 ТП-40 п.Вязовая</t>
  </si>
  <si>
    <t>ВЛ-0,4 кВ Л-1 ТП-40 п.Вязовая; ввод от оп.23</t>
  </si>
  <si>
    <t>ВЛ-0,4 кВ Л-1 ТП-111 п.Совхозный</t>
  </si>
  <si>
    <t>ВЛ-0,4 кВ Л-1 ТП-111 п.Совхозный; ввод от оп.3</t>
  </si>
  <si>
    <t>ВЛ-0,4 кВ Л-2-5 ТП-88 п.М.Бердяш</t>
  </si>
  <si>
    <t>ВЛ-0,4 кВ Л-2-5 ТП-88 п.М.Бердяш; ввод от оп.10-8</t>
  </si>
  <si>
    <t>ВЛ-0,4 кВ Л-1 ТП-149 п. Совхозный</t>
  </si>
  <si>
    <t>ВЛ-0,4 кВ Л-1 ТП-149 п. Совхозный; в пролете Л-1 оп.2 - Л-3 оп.1</t>
  </si>
  <si>
    <t>ВЛ-0,4 кВ Л-1 ТП-10 п. Вязовая</t>
  </si>
  <si>
    <t>ВЛ-0,4 кВ Л-1 ТП-10 п. Вязовая; пролет опор линии Л-1 оп.№48 - №49</t>
  </si>
  <si>
    <t>ВЛ-0,4 кВ Л-1 ТП-40 п. Вязовая</t>
  </si>
  <si>
    <t>ВЛ-0,4 кВ Л-1 ТП-40 п. Вязовая; ввод в дом Пролетарская 30 от линии Л-1 оп.№27</t>
  </si>
  <si>
    <t>ВЛ 0,4кВ Л-1 ТП-17 п.Вязовая</t>
  </si>
  <si>
    <t>ВЛ 0,4кВ Л-1 ТП-17 п.Вязовая; пролет опор №15-16</t>
  </si>
  <si>
    <t>ВЛ 0,4кВ Л-1 ТП-88 п.Малый Бердяш</t>
  </si>
  <si>
    <t>ВЛ 0,4кВ Л-1 ТП-88 п.Малый Бердяш; опора №9-1</t>
  </si>
  <si>
    <t>ВЛ 0,4кВ Л-1 ТП-17 п.Вязовая; ввод с оп.№27 до Ст.Разина</t>
  </si>
  <si>
    <t>ВЛ 0,4кВ Л-1 ТП-111 п.Совхозный</t>
  </si>
  <si>
    <t>ВЛ 0,4кВ Л-1 ТП-111 п.Совхозный; рубильник</t>
  </si>
  <si>
    <t>4.10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</si>
  <si>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</si>
  <si>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</si>
  <si>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</si>
  <si>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</si>
  <si>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</si>
  <si>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</si>
  <si>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</si>
  <si>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</si>
  <si>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</si>
  <si>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</si>
  <si>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 xml:space="preserve">Директор ООО СК «ЭНР»                           А.С.Левашов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</si>
  <si>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Должность                                                                        Ф.И.О.                                                         Подпись</t>
  </si>
  <si>
    <r>
      <t xml:space="preserve">           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>Приложение №8</t>
    </r>
  </si>
  <si>
    <t xml:space="preserve">                                                                         к методическим указаниям по расчету уровня надежности и </t>
  </si>
  <si>
    <t xml:space="preserve">качества поставляемых товаров и услуг для организации по управлению </t>
  </si>
  <si>
    <t>единой национальной (общероссийской) электрической</t>
  </si>
  <si>
    <t xml:space="preserve">сетью и территориальных сетевых организаций, </t>
  </si>
  <si>
    <t xml:space="preserve">утвержденных приказом Минэнерго России </t>
  </si>
  <si>
    <t>от 29.11.2016 №1256</t>
  </si>
  <si>
    <t>Наименование сетевой организации</t>
  </si>
  <si>
    <r>
      <t xml:space="preserve">Форма 8.1.  Журнал учета данных первичной информации по всем прекращениям передачи электрической энергии,
произошедших на объектах сетевой организации
</t>
    </r>
    <r>
      <rPr>
        <u/>
        <sz val="12"/>
        <color theme="1"/>
        <rFont val="Times New Roman"/>
        <family val="1"/>
        <charset val="204"/>
      </rPr>
      <t xml:space="preserve">за  </t>
    </r>
    <r>
      <rPr>
        <b/>
        <u/>
        <sz val="12"/>
        <color theme="1"/>
        <rFont val="Times New Roman"/>
        <family val="1"/>
        <charset val="204"/>
      </rPr>
      <t>2018</t>
    </r>
    <r>
      <rPr>
        <u/>
        <sz val="12"/>
        <color theme="1"/>
        <rFont val="Times New Roman"/>
        <family val="1"/>
        <charset val="204"/>
      </rPr>
      <t xml:space="preserve">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</si>
</sst>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22" fontId="1" fillId="0" borderId="21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22" fontId="1" fillId="0" borderId="20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4" fontId="1" fillId="0" borderId="20" xfId="0" quotePrefix="1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1" fillId="0" borderId="20" xfId="0" quotePrefix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22" fontId="2" fillId="0" borderId="20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2" fillId="0" borderId="20" xfId="0" quotePrefix="1" applyNumberFormat="1" applyFont="1" applyFill="1" applyBorder="1" applyAlignment="1">
      <alignment horizontal="center" vertical="center" wrapText="1"/>
    </xf>
    <xf numFmtId="0" fontId="2" fillId="0" borderId="20" xfId="0" quotePrefix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"/>
  <sheetViews>
    <sheetView tabSelected="1" topLeftCell="A7" zoomScaleNormal="100" workbookViewId="0">
      <selection activeCell="R24" sqref="R24"/>
    </sheetView>
  </sheetViews>
  <sheetFormatPr defaultRowHeight="12.75" x14ac:dyDescent="0.25"/>
  <cols>
    <col min="1" max="1" width="9.140625" style="1"/>
    <col min="2" max="2" width="18.28515625" style="1" customWidth="1"/>
    <col min="3" max="5" width="9.140625" style="1"/>
    <col min="6" max="6" width="18.28515625" style="1" customWidth="1"/>
    <col min="7" max="7" width="17.42578125" style="1" bestFit="1" customWidth="1"/>
    <col min="8" max="8" width="9.140625" style="1" customWidth="1"/>
    <col min="9" max="14" width="9.140625" style="1"/>
    <col min="15" max="15" width="9.140625" style="1" customWidth="1"/>
    <col min="16" max="24" width="9.140625" style="1"/>
    <col min="25" max="25" width="10.85546875" style="1" bestFit="1" customWidth="1"/>
    <col min="26" max="28" width="9.140625" style="1"/>
    <col min="29" max="30" width="0" style="1" hidden="1" customWidth="1"/>
    <col min="31" max="16384" width="9.140625" style="1"/>
  </cols>
  <sheetData>
    <row r="1" spans="1:27" s="25" customFormat="1" ht="15" x14ac:dyDescent="0.25">
      <c r="AA1" s="26" t="s">
        <v>178</v>
      </c>
    </row>
    <row r="2" spans="1:27" s="25" customFormat="1" ht="15" x14ac:dyDescent="0.25">
      <c r="AA2" s="27" t="s">
        <v>179</v>
      </c>
    </row>
    <row r="3" spans="1:27" s="25" customFormat="1" ht="15" x14ac:dyDescent="0.25">
      <c r="AA3" s="27" t="s">
        <v>180</v>
      </c>
    </row>
    <row r="4" spans="1:27" s="25" customFormat="1" ht="15" x14ac:dyDescent="0.25">
      <c r="AA4" s="27" t="s">
        <v>181</v>
      </c>
    </row>
    <row r="5" spans="1:27" s="25" customFormat="1" ht="15" x14ac:dyDescent="0.25">
      <c r="AA5" s="27" t="s">
        <v>182</v>
      </c>
    </row>
    <row r="6" spans="1:27" s="25" customFormat="1" ht="15" x14ac:dyDescent="0.25">
      <c r="AA6" s="27" t="s">
        <v>183</v>
      </c>
    </row>
    <row r="7" spans="1:27" s="25" customFormat="1" ht="15" x14ac:dyDescent="0.25">
      <c r="AA7" s="27" t="s">
        <v>184</v>
      </c>
    </row>
    <row r="8" spans="1:27" s="25" customFormat="1" ht="15" customHeight="1" x14ac:dyDescent="0.25">
      <c r="A8" s="28" t="s">
        <v>186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s="25" customFormat="1" ht="1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s="25" customFormat="1" ht="15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s="25" customFormat="1" ht="1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s="25" customFormat="1" ht="1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s="25" customFormat="1" ht="15.75" x14ac:dyDescent="0.25">
      <c r="A13" s="30" t="s">
        <v>48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s="25" customFormat="1" ht="15" x14ac:dyDescent="0.25">
      <c r="A14" s="31" t="s">
        <v>185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2" customFormat="1" ht="13.5" thickBot="1" x14ac:dyDescent="0.3">
      <c r="A15" s="4"/>
      <c r="B15" s="4"/>
      <c r="C15" s="4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7" ht="32.25" customHeight="1" thickBot="1" x14ac:dyDescent="0.3">
      <c r="A16" s="7" t="s">
        <v>0</v>
      </c>
      <c r="B16" s="8"/>
      <c r="C16" s="8"/>
      <c r="D16" s="8"/>
      <c r="E16" s="8"/>
      <c r="F16" s="8"/>
      <c r="G16" s="8"/>
      <c r="H16" s="8"/>
      <c r="I16" s="9"/>
      <c r="J16" s="8" t="s">
        <v>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0"/>
      <c r="W16" s="11" t="s">
        <v>2</v>
      </c>
      <c r="X16" s="13" t="s">
        <v>3</v>
      </c>
      <c r="Y16" s="14"/>
      <c r="Z16" s="15"/>
      <c r="AA16" s="21" t="s">
        <v>4</v>
      </c>
    </row>
    <row r="17" spans="1:30" ht="171.75" customHeight="1" thickBot="1" x14ac:dyDescent="0.3">
      <c r="A17" s="19" t="s">
        <v>5</v>
      </c>
      <c r="B17" s="19" t="s">
        <v>6</v>
      </c>
      <c r="C17" s="19" t="s">
        <v>43</v>
      </c>
      <c r="D17" s="19" t="s">
        <v>7</v>
      </c>
      <c r="E17" s="19" t="s">
        <v>8</v>
      </c>
      <c r="F17" s="19" t="s">
        <v>9</v>
      </c>
      <c r="G17" s="19" t="s">
        <v>10</v>
      </c>
      <c r="H17" s="19" t="s">
        <v>42</v>
      </c>
      <c r="I17" s="19" t="s">
        <v>11</v>
      </c>
      <c r="J17" s="21" t="s">
        <v>44</v>
      </c>
      <c r="K17" s="19" t="s">
        <v>12</v>
      </c>
      <c r="L17" s="19" t="s">
        <v>13</v>
      </c>
      <c r="M17" s="7" t="s">
        <v>14</v>
      </c>
      <c r="N17" s="8"/>
      <c r="O17" s="8"/>
      <c r="P17" s="8"/>
      <c r="Q17" s="8"/>
      <c r="R17" s="8"/>
      <c r="S17" s="8"/>
      <c r="T17" s="8"/>
      <c r="U17" s="10"/>
      <c r="V17" s="19" t="s">
        <v>15</v>
      </c>
      <c r="W17" s="12"/>
      <c r="X17" s="16"/>
      <c r="Y17" s="17"/>
      <c r="Z17" s="18"/>
      <c r="AA17" s="22"/>
    </row>
    <row r="18" spans="1:30" ht="63.75" customHeight="1" thickBo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2"/>
      <c r="K18" s="20"/>
      <c r="L18" s="20"/>
      <c r="M18" s="19" t="s">
        <v>16</v>
      </c>
      <c r="N18" s="7" t="s">
        <v>17</v>
      </c>
      <c r="O18" s="8"/>
      <c r="P18" s="10"/>
      <c r="Q18" s="7" t="s">
        <v>18</v>
      </c>
      <c r="R18" s="8"/>
      <c r="S18" s="8"/>
      <c r="T18" s="10"/>
      <c r="U18" s="19" t="s">
        <v>19</v>
      </c>
      <c r="V18" s="20"/>
      <c r="W18" s="12"/>
      <c r="X18" s="23" t="s">
        <v>20</v>
      </c>
      <c r="Y18" s="19" t="s">
        <v>21</v>
      </c>
      <c r="Z18" s="19" t="s">
        <v>22</v>
      </c>
      <c r="AA18" s="22"/>
    </row>
    <row r="19" spans="1:30" ht="63" thickBo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2"/>
      <c r="K19" s="20"/>
      <c r="L19" s="20"/>
      <c r="M19" s="20"/>
      <c r="N19" s="6" t="s">
        <v>23</v>
      </c>
      <c r="O19" s="6" t="s">
        <v>24</v>
      </c>
      <c r="P19" s="6" t="s">
        <v>25</v>
      </c>
      <c r="Q19" s="6" t="s">
        <v>26</v>
      </c>
      <c r="R19" s="6" t="s">
        <v>27</v>
      </c>
      <c r="S19" s="6" t="s">
        <v>28</v>
      </c>
      <c r="T19" s="6" t="s">
        <v>29</v>
      </c>
      <c r="U19" s="20"/>
      <c r="V19" s="20"/>
      <c r="W19" s="12"/>
      <c r="X19" s="24"/>
      <c r="Y19" s="20"/>
      <c r="Z19" s="20"/>
      <c r="AA19" s="22"/>
    </row>
    <row r="20" spans="1:30" ht="13.5" thickBot="1" x14ac:dyDescent="0.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  <c r="N20" s="5">
        <v>14</v>
      </c>
      <c r="O20" s="5">
        <v>15</v>
      </c>
      <c r="P20" s="5">
        <v>16</v>
      </c>
      <c r="Q20" s="5">
        <v>17</v>
      </c>
      <c r="R20" s="5">
        <v>18</v>
      </c>
      <c r="S20" s="5">
        <v>19</v>
      </c>
      <c r="T20" s="5">
        <v>20</v>
      </c>
      <c r="U20" s="5">
        <v>21</v>
      </c>
      <c r="V20" s="5">
        <v>22</v>
      </c>
      <c r="W20" s="5">
        <v>23</v>
      </c>
      <c r="X20" s="5">
        <v>24</v>
      </c>
      <c r="Y20" s="5">
        <v>25</v>
      </c>
      <c r="Z20" s="5">
        <v>26</v>
      </c>
      <c r="AA20" s="5">
        <v>27</v>
      </c>
    </row>
    <row r="21" spans="1:30" ht="25.5" x14ac:dyDescent="0.25">
      <c r="A21" s="32">
        <v>1</v>
      </c>
      <c r="B21" s="32" t="s">
        <v>49</v>
      </c>
      <c r="C21" s="32" t="s">
        <v>45</v>
      </c>
      <c r="D21" s="32" t="s">
        <v>50</v>
      </c>
      <c r="E21" s="32">
        <v>0.4</v>
      </c>
      <c r="F21" s="33">
        <v>43101.510416666664</v>
      </c>
      <c r="G21" s="33">
        <v>43101.708333333336</v>
      </c>
      <c r="H21" s="32" t="s">
        <v>78</v>
      </c>
      <c r="I21" s="34">
        <v>4.75</v>
      </c>
      <c r="J21" s="32" t="s">
        <v>58</v>
      </c>
      <c r="K21" s="32">
        <v>0</v>
      </c>
      <c r="L21" s="32">
        <v>0</v>
      </c>
      <c r="M21" s="32">
        <v>46</v>
      </c>
      <c r="N21" s="32">
        <v>0</v>
      </c>
      <c r="O21" s="32">
        <v>0</v>
      </c>
      <c r="P21" s="32">
        <v>46</v>
      </c>
      <c r="Q21" s="32">
        <v>0</v>
      </c>
      <c r="R21" s="32">
        <v>0</v>
      </c>
      <c r="S21" s="32">
        <v>0</v>
      </c>
      <c r="T21" s="32">
        <v>46</v>
      </c>
      <c r="U21" s="32">
        <v>0</v>
      </c>
      <c r="V21" s="32">
        <v>230</v>
      </c>
      <c r="W21" s="32"/>
      <c r="X21" s="32">
        <v>1</v>
      </c>
      <c r="Y21" s="32" t="s">
        <v>70</v>
      </c>
      <c r="Z21" s="35" t="s">
        <v>71</v>
      </c>
      <c r="AA21" s="32">
        <v>1</v>
      </c>
      <c r="AC21" s="1">
        <f>I21*M21</f>
        <v>218.5</v>
      </c>
      <c r="AD21" s="1">
        <f>M21/1965</f>
        <v>2.340966921119593E-2</v>
      </c>
    </row>
    <row r="22" spans="1:30" ht="25.5" x14ac:dyDescent="0.25">
      <c r="A22" s="32">
        <v>2</v>
      </c>
      <c r="B22" s="36" t="s">
        <v>49</v>
      </c>
      <c r="C22" s="36" t="s">
        <v>45</v>
      </c>
      <c r="D22" s="36" t="s">
        <v>50</v>
      </c>
      <c r="E22" s="36">
        <v>0.4</v>
      </c>
      <c r="F22" s="37">
        <v>43105.75</v>
      </c>
      <c r="G22" s="37">
        <v>43105.833333333336</v>
      </c>
      <c r="H22" s="32" t="s">
        <v>78</v>
      </c>
      <c r="I22" s="38">
        <v>2</v>
      </c>
      <c r="J22" s="36" t="s">
        <v>58</v>
      </c>
      <c r="K22" s="36">
        <v>0</v>
      </c>
      <c r="L22" s="36">
        <v>0</v>
      </c>
      <c r="M22" s="36">
        <v>46</v>
      </c>
      <c r="N22" s="36">
        <v>0</v>
      </c>
      <c r="O22" s="36">
        <v>0</v>
      </c>
      <c r="P22" s="36">
        <v>46</v>
      </c>
      <c r="Q22" s="36">
        <v>0</v>
      </c>
      <c r="R22" s="36">
        <v>0</v>
      </c>
      <c r="S22" s="36">
        <v>0</v>
      </c>
      <c r="T22" s="36">
        <v>46</v>
      </c>
      <c r="U22" s="36">
        <v>0</v>
      </c>
      <c r="V22" s="36">
        <v>230</v>
      </c>
      <c r="W22" s="36"/>
      <c r="X22" s="36">
        <v>2</v>
      </c>
      <c r="Y22" s="36" t="s">
        <v>60</v>
      </c>
      <c r="Z22" s="36" t="s">
        <v>59</v>
      </c>
      <c r="AA22" s="36">
        <v>1</v>
      </c>
      <c r="AC22" s="1">
        <f t="shared" ref="AC22:AC85" si="0">I22*M22</f>
        <v>92</v>
      </c>
      <c r="AD22" s="1">
        <f t="shared" ref="AD22:AD85" si="1">M22/1965</f>
        <v>2.340966921119593E-2</v>
      </c>
    </row>
    <row r="23" spans="1:30" ht="25.5" x14ac:dyDescent="0.25">
      <c r="A23" s="32">
        <v>3</v>
      </c>
      <c r="B23" s="36" t="s">
        <v>49</v>
      </c>
      <c r="C23" s="36" t="s">
        <v>45</v>
      </c>
      <c r="D23" s="36" t="s">
        <v>51</v>
      </c>
      <c r="E23" s="36">
        <v>0.4</v>
      </c>
      <c r="F23" s="37">
        <v>43112.625</v>
      </c>
      <c r="G23" s="37">
        <v>43112.71875</v>
      </c>
      <c r="H23" s="32" t="s">
        <v>78</v>
      </c>
      <c r="I23" s="38">
        <v>2.25</v>
      </c>
      <c r="J23" s="36" t="s">
        <v>61</v>
      </c>
      <c r="K23" s="36">
        <v>0</v>
      </c>
      <c r="L23" s="36">
        <v>0</v>
      </c>
      <c r="M23" s="36">
        <v>1</v>
      </c>
      <c r="N23" s="36">
        <v>0</v>
      </c>
      <c r="O23" s="36">
        <v>0</v>
      </c>
      <c r="P23" s="36">
        <v>1</v>
      </c>
      <c r="Q23" s="36">
        <v>0</v>
      </c>
      <c r="R23" s="36">
        <v>0</v>
      </c>
      <c r="S23" s="36">
        <v>0</v>
      </c>
      <c r="T23" s="36">
        <v>1</v>
      </c>
      <c r="U23" s="36">
        <v>0</v>
      </c>
      <c r="V23" s="36">
        <v>5</v>
      </c>
      <c r="W23" s="36"/>
      <c r="X23" s="36">
        <v>3</v>
      </c>
      <c r="Y23" s="36" t="s">
        <v>60</v>
      </c>
      <c r="Z23" s="36">
        <v>4.13</v>
      </c>
      <c r="AA23" s="36">
        <v>1</v>
      </c>
      <c r="AC23" s="1">
        <f t="shared" si="0"/>
        <v>2.25</v>
      </c>
      <c r="AD23" s="1">
        <f t="shared" si="1"/>
        <v>5.0890585241730279E-4</v>
      </c>
    </row>
    <row r="24" spans="1:30" ht="53.25" customHeight="1" x14ac:dyDescent="0.25">
      <c r="A24" s="32">
        <v>4</v>
      </c>
      <c r="B24" s="36" t="s">
        <v>49</v>
      </c>
      <c r="C24" s="36" t="s">
        <v>45</v>
      </c>
      <c r="D24" s="36" t="s">
        <v>52</v>
      </c>
      <c r="E24" s="36">
        <v>0.4</v>
      </c>
      <c r="F24" s="37">
        <v>43114.375</v>
      </c>
      <c r="G24" s="37">
        <v>43114.583333333336</v>
      </c>
      <c r="H24" s="32" t="s">
        <v>78</v>
      </c>
      <c r="I24" s="38">
        <v>5</v>
      </c>
      <c r="J24" s="36" t="s">
        <v>61</v>
      </c>
      <c r="K24" s="36">
        <v>0</v>
      </c>
      <c r="L24" s="36">
        <v>0</v>
      </c>
      <c r="M24" s="36">
        <v>1</v>
      </c>
      <c r="N24" s="36">
        <v>0</v>
      </c>
      <c r="O24" s="36">
        <v>0</v>
      </c>
      <c r="P24" s="36">
        <v>1</v>
      </c>
      <c r="Q24" s="36">
        <v>0</v>
      </c>
      <c r="R24" s="36">
        <v>0</v>
      </c>
      <c r="S24" s="36">
        <v>0</v>
      </c>
      <c r="T24" s="36">
        <v>1</v>
      </c>
      <c r="U24" s="36">
        <v>0</v>
      </c>
      <c r="V24" s="36">
        <v>5</v>
      </c>
      <c r="W24" s="36"/>
      <c r="X24" s="36">
        <v>4</v>
      </c>
      <c r="Y24" s="36" t="s">
        <v>60</v>
      </c>
      <c r="Z24" s="36">
        <v>4.13</v>
      </c>
      <c r="AA24" s="36">
        <v>1</v>
      </c>
      <c r="AC24" s="1">
        <f t="shared" si="0"/>
        <v>5</v>
      </c>
      <c r="AD24" s="1">
        <f t="shared" si="1"/>
        <v>5.0890585241730279E-4</v>
      </c>
    </row>
    <row r="25" spans="1:30" ht="25.5" x14ac:dyDescent="0.25">
      <c r="A25" s="32">
        <v>5</v>
      </c>
      <c r="B25" s="36" t="s">
        <v>49</v>
      </c>
      <c r="C25" s="36" t="s">
        <v>45</v>
      </c>
      <c r="D25" s="36" t="s">
        <v>53</v>
      </c>
      <c r="E25" s="36">
        <v>0.4</v>
      </c>
      <c r="F25" s="37">
        <v>43117.625</v>
      </c>
      <c r="G25" s="37">
        <v>43117.666666666664</v>
      </c>
      <c r="H25" s="32" t="s">
        <v>78</v>
      </c>
      <c r="I25" s="38">
        <v>1</v>
      </c>
      <c r="J25" s="36" t="s">
        <v>62</v>
      </c>
      <c r="K25" s="36">
        <v>0</v>
      </c>
      <c r="L25" s="36">
        <v>0</v>
      </c>
      <c r="M25" s="36">
        <v>117</v>
      </c>
      <c r="N25" s="36">
        <v>0</v>
      </c>
      <c r="O25" s="36">
        <v>0</v>
      </c>
      <c r="P25" s="36">
        <v>117</v>
      </c>
      <c r="Q25" s="36">
        <v>0</v>
      </c>
      <c r="R25" s="36">
        <v>0</v>
      </c>
      <c r="S25" s="36">
        <v>0</v>
      </c>
      <c r="T25" s="36">
        <v>117</v>
      </c>
      <c r="U25" s="36">
        <v>0</v>
      </c>
      <c r="V25" s="36">
        <v>630</v>
      </c>
      <c r="W25" s="36"/>
      <c r="X25" s="36">
        <v>5</v>
      </c>
      <c r="Y25" s="36" t="s">
        <v>60</v>
      </c>
      <c r="Z25" s="36" t="s">
        <v>63</v>
      </c>
      <c r="AA25" s="36">
        <v>1</v>
      </c>
      <c r="AC25" s="1">
        <f t="shared" si="0"/>
        <v>117</v>
      </c>
      <c r="AD25" s="1">
        <f t="shared" si="1"/>
        <v>5.9541984732824425E-2</v>
      </c>
    </row>
    <row r="26" spans="1:30" ht="38.25" x14ac:dyDescent="0.25">
      <c r="A26" s="32">
        <v>6</v>
      </c>
      <c r="B26" s="36" t="s">
        <v>49</v>
      </c>
      <c r="C26" s="36" t="s">
        <v>54</v>
      </c>
      <c r="D26" s="36" t="s">
        <v>55</v>
      </c>
      <c r="E26" s="36">
        <v>6</v>
      </c>
      <c r="F26" s="37">
        <v>43117.666666666664</v>
      </c>
      <c r="G26" s="37">
        <v>43117.8125</v>
      </c>
      <c r="H26" s="32" t="s">
        <v>78</v>
      </c>
      <c r="I26" s="38">
        <v>3.5</v>
      </c>
      <c r="J26" s="36" t="s">
        <v>64</v>
      </c>
      <c r="K26" s="36">
        <v>0</v>
      </c>
      <c r="L26" s="36">
        <v>0</v>
      </c>
      <c r="M26" s="36">
        <v>117</v>
      </c>
      <c r="N26" s="36">
        <v>0</v>
      </c>
      <c r="O26" s="36">
        <v>0</v>
      </c>
      <c r="P26" s="36">
        <v>117</v>
      </c>
      <c r="Q26" s="36">
        <v>0</v>
      </c>
      <c r="R26" s="36">
        <v>0</v>
      </c>
      <c r="S26" s="36">
        <v>0</v>
      </c>
      <c r="T26" s="36">
        <v>117</v>
      </c>
      <c r="U26" s="36">
        <v>1</v>
      </c>
      <c r="V26" s="36">
        <v>630</v>
      </c>
      <c r="W26" s="36" t="s">
        <v>65</v>
      </c>
      <c r="X26" s="36">
        <v>6</v>
      </c>
      <c r="Y26" s="36" t="s">
        <v>60</v>
      </c>
      <c r="Z26" s="36" t="s">
        <v>66</v>
      </c>
      <c r="AA26" s="36">
        <v>1</v>
      </c>
      <c r="AC26" s="1">
        <f t="shared" si="0"/>
        <v>409.5</v>
      </c>
      <c r="AD26" s="1">
        <f t="shared" si="1"/>
        <v>5.9541984732824425E-2</v>
      </c>
    </row>
    <row r="27" spans="1:30" ht="25.5" x14ac:dyDescent="0.25">
      <c r="A27" s="32">
        <v>7</v>
      </c>
      <c r="B27" s="36" t="s">
        <v>49</v>
      </c>
      <c r="C27" s="36" t="s">
        <v>45</v>
      </c>
      <c r="D27" s="36" t="s">
        <v>47</v>
      </c>
      <c r="E27" s="36">
        <v>0.4</v>
      </c>
      <c r="F27" s="37">
        <v>43125.333333333336</v>
      </c>
      <c r="G27" s="37">
        <v>43125.541666666664</v>
      </c>
      <c r="H27" s="32" t="s">
        <v>78</v>
      </c>
      <c r="I27" s="38">
        <v>5</v>
      </c>
      <c r="J27" s="36" t="s">
        <v>67</v>
      </c>
      <c r="K27" s="36">
        <v>0</v>
      </c>
      <c r="L27" s="36">
        <v>0</v>
      </c>
      <c r="M27" s="36">
        <v>1</v>
      </c>
      <c r="N27" s="36">
        <v>0</v>
      </c>
      <c r="O27" s="36">
        <v>0</v>
      </c>
      <c r="P27" s="36">
        <v>1</v>
      </c>
      <c r="Q27" s="36">
        <v>0</v>
      </c>
      <c r="R27" s="36">
        <v>0</v>
      </c>
      <c r="S27" s="36">
        <v>0</v>
      </c>
      <c r="T27" s="36">
        <v>1</v>
      </c>
      <c r="U27" s="36">
        <v>0</v>
      </c>
      <c r="V27" s="36">
        <v>69.11</v>
      </c>
      <c r="W27" s="36"/>
      <c r="X27" s="36">
        <v>7</v>
      </c>
      <c r="Y27" s="36" t="s">
        <v>60</v>
      </c>
      <c r="Z27" s="36">
        <v>4.13</v>
      </c>
      <c r="AA27" s="36">
        <v>1</v>
      </c>
      <c r="AC27" s="1">
        <f t="shared" si="0"/>
        <v>5</v>
      </c>
      <c r="AD27" s="1">
        <f t="shared" si="1"/>
        <v>5.0890585241730279E-4</v>
      </c>
    </row>
    <row r="28" spans="1:30" ht="25.5" x14ac:dyDescent="0.25">
      <c r="A28" s="32">
        <v>8</v>
      </c>
      <c r="B28" s="36" t="s">
        <v>49</v>
      </c>
      <c r="C28" s="36" t="s">
        <v>45</v>
      </c>
      <c r="D28" s="36" t="s">
        <v>56</v>
      </c>
      <c r="E28" s="36">
        <v>0.22</v>
      </c>
      <c r="F28" s="37">
        <v>43127.625</v>
      </c>
      <c r="G28" s="37">
        <v>43127.75</v>
      </c>
      <c r="H28" s="32" t="s">
        <v>78</v>
      </c>
      <c r="I28" s="38">
        <v>3</v>
      </c>
      <c r="J28" s="36" t="s">
        <v>61</v>
      </c>
      <c r="K28" s="36">
        <v>0</v>
      </c>
      <c r="L28" s="36">
        <v>0</v>
      </c>
      <c r="M28" s="36">
        <v>1</v>
      </c>
      <c r="N28" s="36">
        <v>0</v>
      </c>
      <c r="O28" s="36">
        <v>0</v>
      </c>
      <c r="P28" s="36">
        <v>1</v>
      </c>
      <c r="Q28" s="36">
        <v>0</v>
      </c>
      <c r="R28" s="36">
        <v>0</v>
      </c>
      <c r="S28" s="36">
        <v>0</v>
      </c>
      <c r="T28" s="36">
        <v>1</v>
      </c>
      <c r="U28" s="36">
        <v>0</v>
      </c>
      <c r="V28" s="36">
        <v>5</v>
      </c>
      <c r="W28" s="36"/>
      <c r="X28" s="36">
        <v>8</v>
      </c>
      <c r="Y28" s="36" t="s">
        <v>60</v>
      </c>
      <c r="Z28" s="36" t="s">
        <v>68</v>
      </c>
      <c r="AA28" s="36">
        <v>1</v>
      </c>
      <c r="AC28" s="1">
        <f t="shared" si="0"/>
        <v>3</v>
      </c>
      <c r="AD28" s="1">
        <f t="shared" si="1"/>
        <v>5.0890585241730279E-4</v>
      </c>
    </row>
    <row r="29" spans="1:30" ht="38.25" x14ac:dyDescent="0.25">
      <c r="A29" s="32">
        <v>9</v>
      </c>
      <c r="B29" s="36" t="s">
        <v>49</v>
      </c>
      <c r="C29" s="36" t="s">
        <v>45</v>
      </c>
      <c r="D29" s="36" t="s">
        <v>57</v>
      </c>
      <c r="E29" s="36">
        <v>0.4</v>
      </c>
      <c r="F29" s="37">
        <v>43130.75</v>
      </c>
      <c r="G29" s="37">
        <v>43131.875</v>
      </c>
      <c r="H29" s="32" t="s">
        <v>78</v>
      </c>
      <c r="I29" s="38">
        <v>3</v>
      </c>
      <c r="J29" s="36" t="s">
        <v>69</v>
      </c>
      <c r="K29" s="36">
        <v>0</v>
      </c>
      <c r="L29" s="36">
        <v>0</v>
      </c>
      <c r="M29" s="36">
        <v>9</v>
      </c>
      <c r="N29" s="36">
        <v>0</v>
      </c>
      <c r="O29" s="36">
        <v>0</v>
      </c>
      <c r="P29" s="36">
        <v>9</v>
      </c>
      <c r="Q29" s="36">
        <v>0</v>
      </c>
      <c r="R29" s="36">
        <v>0</v>
      </c>
      <c r="S29" s="36">
        <v>0</v>
      </c>
      <c r="T29" s="36">
        <v>9</v>
      </c>
      <c r="U29" s="36">
        <v>0</v>
      </c>
      <c r="V29" s="36">
        <v>45</v>
      </c>
      <c r="W29" s="36"/>
      <c r="X29" s="36">
        <v>9</v>
      </c>
      <c r="Y29" s="36" t="s">
        <v>70</v>
      </c>
      <c r="Z29" s="39" t="s">
        <v>71</v>
      </c>
      <c r="AA29" s="36">
        <v>1</v>
      </c>
      <c r="AC29" s="1">
        <f t="shared" si="0"/>
        <v>27</v>
      </c>
      <c r="AD29" s="1">
        <f t="shared" si="1"/>
        <v>4.5801526717557254E-3</v>
      </c>
    </row>
    <row r="30" spans="1:30" ht="25.5" x14ac:dyDescent="0.25">
      <c r="A30" s="32">
        <v>10</v>
      </c>
      <c r="B30" s="36" t="s">
        <v>49</v>
      </c>
      <c r="C30" s="36" t="s">
        <v>45</v>
      </c>
      <c r="D30" s="36" t="s">
        <v>72</v>
      </c>
      <c r="E30" s="36">
        <v>0.4</v>
      </c>
      <c r="F30" s="37">
        <v>43133.479166666664</v>
      </c>
      <c r="G30" s="37">
        <v>43133.666666666664</v>
      </c>
      <c r="H30" s="32" t="s">
        <v>78</v>
      </c>
      <c r="I30" s="38">
        <v>4.5</v>
      </c>
      <c r="J30" s="36" t="s">
        <v>61</v>
      </c>
      <c r="K30" s="36">
        <v>0</v>
      </c>
      <c r="L30" s="36">
        <v>0</v>
      </c>
      <c r="M30" s="36">
        <v>1</v>
      </c>
      <c r="N30" s="36">
        <v>0</v>
      </c>
      <c r="O30" s="36">
        <v>0</v>
      </c>
      <c r="P30" s="36">
        <v>1</v>
      </c>
      <c r="Q30" s="36">
        <v>0</v>
      </c>
      <c r="R30" s="36">
        <v>0</v>
      </c>
      <c r="S30" s="36">
        <v>0</v>
      </c>
      <c r="T30" s="36">
        <v>1</v>
      </c>
      <c r="U30" s="36">
        <v>0</v>
      </c>
      <c r="V30" s="36">
        <v>5</v>
      </c>
      <c r="W30" s="36"/>
      <c r="X30" s="36">
        <v>10</v>
      </c>
      <c r="Y30" s="40" t="s">
        <v>60</v>
      </c>
      <c r="Z30" s="41" t="s">
        <v>73</v>
      </c>
      <c r="AA30" s="36">
        <v>1</v>
      </c>
      <c r="AC30" s="1">
        <f t="shared" si="0"/>
        <v>4.5</v>
      </c>
      <c r="AD30" s="1">
        <f t="shared" si="1"/>
        <v>5.0890585241730279E-4</v>
      </c>
    </row>
    <row r="31" spans="1:30" ht="38.25" x14ac:dyDescent="0.25">
      <c r="A31" s="32">
        <v>11</v>
      </c>
      <c r="B31" s="36" t="s">
        <v>49</v>
      </c>
      <c r="C31" s="36" t="s">
        <v>45</v>
      </c>
      <c r="D31" s="36" t="s">
        <v>74</v>
      </c>
      <c r="E31" s="36">
        <v>0.4</v>
      </c>
      <c r="F31" s="37">
        <v>43138.708333333336</v>
      </c>
      <c r="G31" s="37">
        <v>43138.75</v>
      </c>
      <c r="H31" s="32" t="s">
        <v>78</v>
      </c>
      <c r="I31" s="38">
        <v>1</v>
      </c>
      <c r="J31" s="36" t="s">
        <v>75</v>
      </c>
      <c r="K31" s="36">
        <v>0</v>
      </c>
      <c r="L31" s="36">
        <v>0</v>
      </c>
      <c r="M31" s="36">
        <v>5</v>
      </c>
      <c r="N31" s="36">
        <v>0</v>
      </c>
      <c r="O31" s="36">
        <v>0</v>
      </c>
      <c r="P31" s="36">
        <v>5</v>
      </c>
      <c r="Q31" s="36">
        <v>0</v>
      </c>
      <c r="R31" s="36">
        <v>0</v>
      </c>
      <c r="S31" s="36">
        <v>0</v>
      </c>
      <c r="T31" s="36">
        <v>5</v>
      </c>
      <c r="U31" s="36">
        <v>0</v>
      </c>
      <c r="V31" s="36">
        <v>25</v>
      </c>
      <c r="W31" s="36"/>
      <c r="X31" s="36">
        <v>11</v>
      </c>
      <c r="Y31" s="40" t="s">
        <v>60</v>
      </c>
      <c r="Z31" s="42" t="s">
        <v>76</v>
      </c>
      <c r="AA31" s="36">
        <v>1</v>
      </c>
      <c r="AC31" s="1">
        <f t="shared" si="0"/>
        <v>5</v>
      </c>
      <c r="AD31" s="1">
        <f t="shared" si="1"/>
        <v>2.5445292620865142E-3</v>
      </c>
    </row>
    <row r="32" spans="1:30" ht="318.75" x14ac:dyDescent="0.25">
      <c r="A32" s="32">
        <v>12</v>
      </c>
      <c r="B32" s="36" t="s">
        <v>49</v>
      </c>
      <c r="C32" s="36" t="s">
        <v>45</v>
      </c>
      <c r="D32" s="36" t="s">
        <v>77</v>
      </c>
      <c r="E32" s="36">
        <v>6</v>
      </c>
      <c r="F32" s="37">
        <v>43148.625</v>
      </c>
      <c r="G32" s="37">
        <v>43148.708333333336</v>
      </c>
      <c r="H32" s="32" t="s">
        <v>78</v>
      </c>
      <c r="I32" s="38">
        <v>2</v>
      </c>
      <c r="J32" s="36" t="s">
        <v>77</v>
      </c>
      <c r="K32" s="36">
        <v>0</v>
      </c>
      <c r="L32" s="36">
        <v>0</v>
      </c>
      <c r="M32" s="36">
        <v>3</v>
      </c>
      <c r="N32" s="36">
        <v>0</v>
      </c>
      <c r="O32" s="36">
        <v>0</v>
      </c>
      <c r="P32" s="36">
        <v>3</v>
      </c>
      <c r="Q32" s="36">
        <v>0</v>
      </c>
      <c r="R32" s="36">
        <v>0</v>
      </c>
      <c r="S32" s="36">
        <v>3</v>
      </c>
      <c r="T32" s="36">
        <v>0</v>
      </c>
      <c r="U32" s="43">
        <v>2</v>
      </c>
      <c r="V32" s="36">
        <f>1070-400</f>
        <v>670</v>
      </c>
      <c r="W32" s="44" t="s">
        <v>79</v>
      </c>
      <c r="X32" s="36">
        <v>12</v>
      </c>
      <c r="Y32" s="40" t="s">
        <v>60</v>
      </c>
      <c r="Z32" s="42" t="s">
        <v>80</v>
      </c>
      <c r="AA32" s="36">
        <v>1</v>
      </c>
      <c r="AC32" s="1">
        <f t="shared" si="0"/>
        <v>6</v>
      </c>
      <c r="AD32" s="1">
        <f t="shared" si="1"/>
        <v>1.5267175572519084E-3</v>
      </c>
    </row>
    <row r="33" spans="1:30" ht="53.25" customHeight="1" x14ac:dyDescent="0.25">
      <c r="A33" s="32">
        <v>13</v>
      </c>
      <c r="B33" s="36" t="s">
        <v>49</v>
      </c>
      <c r="C33" s="36" t="s">
        <v>45</v>
      </c>
      <c r="D33" s="36" t="s">
        <v>81</v>
      </c>
      <c r="E33" s="36">
        <v>0.4</v>
      </c>
      <c r="F33" s="37">
        <v>43158.416666666664</v>
      </c>
      <c r="G33" s="37">
        <v>43158.583333333336</v>
      </c>
      <c r="H33" s="32" t="s">
        <v>78</v>
      </c>
      <c r="I33" s="38">
        <v>4</v>
      </c>
      <c r="J33" s="36" t="s">
        <v>61</v>
      </c>
      <c r="K33" s="36">
        <v>0</v>
      </c>
      <c r="L33" s="36">
        <v>0</v>
      </c>
      <c r="M33" s="36">
        <v>1</v>
      </c>
      <c r="N33" s="36">
        <v>0</v>
      </c>
      <c r="O33" s="36">
        <v>0</v>
      </c>
      <c r="P33" s="36">
        <v>1</v>
      </c>
      <c r="Q33" s="36">
        <v>0</v>
      </c>
      <c r="R33" s="36">
        <v>0</v>
      </c>
      <c r="S33" s="36">
        <v>0</v>
      </c>
      <c r="T33" s="36">
        <v>1</v>
      </c>
      <c r="U33" s="36">
        <v>0</v>
      </c>
      <c r="V33" s="36">
        <v>2.2999999999999998</v>
      </c>
      <c r="W33" s="36"/>
      <c r="X33" s="36">
        <v>13</v>
      </c>
      <c r="Y33" s="40" t="s">
        <v>60</v>
      </c>
      <c r="Z33" s="42" t="s">
        <v>80</v>
      </c>
      <c r="AA33" s="36">
        <v>1</v>
      </c>
      <c r="AC33" s="1">
        <f t="shared" si="0"/>
        <v>4</v>
      </c>
      <c r="AD33" s="1">
        <f t="shared" si="1"/>
        <v>5.0890585241730279E-4</v>
      </c>
    </row>
    <row r="34" spans="1:30" ht="89.25" customHeight="1" x14ac:dyDescent="0.25">
      <c r="A34" s="32">
        <v>14</v>
      </c>
      <c r="B34" s="36" t="s">
        <v>49</v>
      </c>
      <c r="C34" s="36" t="s">
        <v>82</v>
      </c>
      <c r="D34" s="36" t="s">
        <v>83</v>
      </c>
      <c r="E34" s="36">
        <v>0.4</v>
      </c>
      <c r="F34" s="37">
        <v>43163.5</v>
      </c>
      <c r="G34" s="37">
        <v>43163.625</v>
      </c>
      <c r="H34" s="36" t="s">
        <v>78</v>
      </c>
      <c r="I34" s="38">
        <v>3</v>
      </c>
      <c r="J34" s="36" t="s">
        <v>84</v>
      </c>
      <c r="K34" s="36">
        <v>0</v>
      </c>
      <c r="L34" s="36">
        <v>0</v>
      </c>
      <c r="M34" s="36">
        <v>17</v>
      </c>
      <c r="N34" s="36">
        <v>0</v>
      </c>
      <c r="O34" s="36">
        <v>2</v>
      </c>
      <c r="P34" s="36">
        <v>15</v>
      </c>
      <c r="Q34" s="36">
        <v>0</v>
      </c>
      <c r="R34" s="36">
        <v>0</v>
      </c>
      <c r="S34" s="36">
        <v>2</v>
      </c>
      <c r="T34" s="36">
        <v>15</v>
      </c>
      <c r="U34" s="36">
        <v>0</v>
      </c>
      <c r="V34" s="36">
        <v>676.2</v>
      </c>
      <c r="W34" s="36"/>
      <c r="X34" s="36">
        <v>14</v>
      </c>
      <c r="Y34" s="40" t="s">
        <v>60</v>
      </c>
      <c r="Z34" s="42" t="s">
        <v>76</v>
      </c>
      <c r="AA34" s="36">
        <v>1</v>
      </c>
      <c r="AC34" s="1">
        <f t="shared" si="0"/>
        <v>51</v>
      </c>
      <c r="AD34" s="1">
        <f t="shared" si="1"/>
        <v>8.6513994910941468E-3</v>
      </c>
    </row>
    <row r="35" spans="1:30" ht="38.25" x14ac:dyDescent="0.25">
      <c r="A35" s="32">
        <v>15</v>
      </c>
      <c r="B35" s="36" t="s">
        <v>49</v>
      </c>
      <c r="C35" s="36" t="s">
        <v>45</v>
      </c>
      <c r="D35" s="36" t="s">
        <v>85</v>
      </c>
      <c r="E35" s="36">
        <v>0.4</v>
      </c>
      <c r="F35" s="37">
        <v>43165.395833333336</v>
      </c>
      <c r="G35" s="37">
        <v>43165.53125</v>
      </c>
      <c r="H35" s="36" t="s">
        <v>78</v>
      </c>
      <c r="I35" s="38">
        <v>3.25</v>
      </c>
      <c r="J35" s="36" t="s">
        <v>61</v>
      </c>
      <c r="K35" s="36">
        <v>0</v>
      </c>
      <c r="L35" s="36">
        <v>0</v>
      </c>
      <c r="M35" s="36">
        <v>23</v>
      </c>
      <c r="N35" s="36">
        <v>0</v>
      </c>
      <c r="O35" s="36">
        <v>0</v>
      </c>
      <c r="P35" s="36">
        <v>23</v>
      </c>
      <c r="Q35" s="36">
        <v>0</v>
      </c>
      <c r="R35" s="36">
        <v>0</v>
      </c>
      <c r="S35" s="36">
        <v>0</v>
      </c>
      <c r="T35" s="36">
        <v>23</v>
      </c>
      <c r="U35" s="36">
        <v>0</v>
      </c>
      <c r="V35" s="36">
        <v>115</v>
      </c>
      <c r="W35" s="36"/>
      <c r="X35" s="36">
        <v>15</v>
      </c>
      <c r="Y35" s="40" t="s">
        <v>60</v>
      </c>
      <c r="Z35" s="42" t="s">
        <v>59</v>
      </c>
      <c r="AA35" s="36">
        <v>1</v>
      </c>
      <c r="AC35" s="1">
        <f t="shared" si="0"/>
        <v>74.75</v>
      </c>
      <c r="AD35" s="1">
        <f t="shared" si="1"/>
        <v>1.1704834605597965E-2</v>
      </c>
    </row>
    <row r="36" spans="1:30" ht="84.75" customHeight="1" x14ac:dyDescent="0.25">
      <c r="A36" s="32">
        <v>16</v>
      </c>
      <c r="B36" s="36" t="s">
        <v>49</v>
      </c>
      <c r="C36" s="36" t="s">
        <v>45</v>
      </c>
      <c r="D36" s="36" t="s">
        <v>86</v>
      </c>
      <c r="E36" s="36">
        <v>10</v>
      </c>
      <c r="F36" s="37">
        <v>43165.875</v>
      </c>
      <c r="G36" s="37">
        <v>43166.083333333336</v>
      </c>
      <c r="H36" s="36" t="s">
        <v>78</v>
      </c>
      <c r="I36" s="38">
        <v>5</v>
      </c>
      <c r="J36" s="36" t="s">
        <v>87</v>
      </c>
      <c r="K36" s="36">
        <v>0</v>
      </c>
      <c r="L36" s="36">
        <v>0</v>
      </c>
      <c r="M36" s="36">
        <v>257</v>
      </c>
      <c r="N36" s="36">
        <v>0</v>
      </c>
      <c r="O36" s="36">
        <v>0</v>
      </c>
      <c r="P36" s="36">
        <v>257</v>
      </c>
      <c r="Q36" s="36">
        <v>0</v>
      </c>
      <c r="R36" s="36">
        <v>0</v>
      </c>
      <c r="S36" s="36">
        <v>0</v>
      </c>
      <c r="T36" s="36">
        <v>257</v>
      </c>
      <c r="U36" s="36">
        <v>1</v>
      </c>
      <c r="V36" s="36">
        <v>800</v>
      </c>
      <c r="W36" s="36" t="s">
        <v>88</v>
      </c>
      <c r="X36" s="36">
        <v>16</v>
      </c>
      <c r="Y36" s="40" t="s">
        <v>60</v>
      </c>
      <c r="Z36" s="42" t="s">
        <v>59</v>
      </c>
      <c r="AA36" s="36">
        <v>1</v>
      </c>
      <c r="AC36" s="1">
        <f t="shared" si="0"/>
        <v>1285</v>
      </c>
      <c r="AD36" s="1">
        <f t="shared" si="1"/>
        <v>0.13078880407124682</v>
      </c>
    </row>
    <row r="37" spans="1:30" ht="53.25" customHeight="1" x14ac:dyDescent="0.25">
      <c r="A37" s="32">
        <v>17</v>
      </c>
      <c r="B37" s="36" t="s">
        <v>49</v>
      </c>
      <c r="C37" s="36" t="s">
        <v>45</v>
      </c>
      <c r="D37" s="36" t="s">
        <v>89</v>
      </c>
      <c r="E37" s="36">
        <v>0.4</v>
      </c>
      <c r="F37" s="37">
        <v>43171.416666666664</v>
      </c>
      <c r="G37" s="37">
        <v>43171.479166666664</v>
      </c>
      <c r="H37" s="36" t="s">
        <v>78</v>
      </c>
      <c r="I37" s="38">
        <v>1.5</v>
      </c>
      <c r="J37" s="36" t="s">
        <v>90</v>
      </c>
      <c r="K37" s="36">
        <v>0</v>
      </c>
      <c r="L37" s="36">
        <v>0</v>
      </c>
      <c r="M37" s="36">
        <v>9</v>
      </c>
      <c r="N37" s="36">
        <v>0</v>
      </c>
      <c r="O37" s="36">
        <v>0</v>
      </c>
      <c r="P37" s="36">
        <v>9</v>
      </c>
      <c r="Q37" s="36">
        <v>0</v>
      </c>
      <c r="R37" s="36">
        <v>0</v>
      </c>
      <c r="S37" s="36">
        <v>0</v>
      </c>
      <c r="T37" s="36">
        <v>9</v>
      </c>
      <c r="U37" s="36">
        <v>0</v>
      </c>
      <c r="V37" s="36">
        <v>55</v>
      </c>
      <c r="W37" s="36"/>
      <c r="X37" s="36">
        <v>17</v>
      </c>
      <c r="Y37" s="40" t="s">
        <v>60</v>
      </c>
      <c r="Z37" s="42" t="s">
        <v>76</v>
      </c>
      <c r="AA37" s="36">
        <v>1</v>
      </c>
      <c r="AC37" s="1">
        <f t="shared" si="0"/>
        <v>13.5</v>
      </c>
      <c r="AD37" s="1">
        <f t="shared" si="1"/>
        <v>4.5801526717557254E-3</v>
      </c>
    </row>
    <row r="38" spans="1:30" ht="38.25" x14ac:dyDescent="0.25">
      <c r="A38" s="32">
        <v>18</v>
      </c>
      <c r="B38" s="36" t="s">
        <v>49</v>
      </c>
      <c r="C38" s="36" t="s">
        <v>45</v>
      </c>
      <c r="D38" s="36" t="s">
        <v>91</v>
      </c>
      <c r="E38" s="36">
        <v>0.4</v>
      </c>
      <c r="F38" s="37">
        <v>43178.333333333336</v>
      </c>
      <c r="G38" s="37">
        <v>43178.541666666664</v>
      </c>
      <c r="H38" s="36" t="s">
        <v>78</v>
      </c>
      <c r="I38" s="38">
        <v>5</v>
      </c>
      <c r="J38" s="36" t="s">
        <v>92</v>
      </c>
      <c r="K38" s="36">
        <v>0</v>
      </c>
      <c r="L38" s="36">
        <v>0</v>
      </c>
      <c r="M38" s="36">
        <v>37</v>
      </c>
      <c r="N38" s="36">
        <v>0</v>
      </c>
      <c r="O38" s="36">
        <v>0</v>
      </c>
      <c r="P38" s="36">
        <v>37</v>
      </c>
      <c r="Q38" s="36">
        <v>0</v>
      </c>
      <c r="R38" s="36">
        <v>0</v>
      </c>
      <c r="S38" s="36">
        <v>0</v>
      </c>
      <c r="T38" s="36">
        <v>37</v>
      </c>
      <c r="U38" s="36">
        <v>0</v>
      </c>
      <c r="V38" s="36">
        <v>230</v>
      </c>
      <c r="W38" s="36"/>
      <c r="X38" s="36">
        <v>18</v>
      </c>
      <c r="Y38" s="40" t="s">
        <v>60</v>
      </c>
      <c r="Z38" s="42" t="s">
        <v>59</v>
      </c>
      <c r="AA38" s="36">
        <v>1</v>
      </c>
      <c r="AC38" s="1">
        <f t="shared" si="0"/>
        <v>185</v>
      </c>
      <c r="AD38" s="1">
        <f t="shared" si="1"/>
        <v>1.8829516539440202E-2</v>
      </c>
    </row>
    <row r="39" spans="1:30" ht="51" x14ac:dyDescent="0.25">
      <c r="A39" s="32">
        <v>19</v>
      </c>
      <c r="B39" s="36" t="s">
        <v>49</v>
      </c>
      <c r="C39" s="36" t="s">
        <v>45</v>
      </c>
      <c r="D39" s="36" t="s">
        <v>93</v>
      </c>
      <c r="E39" s="36">
        <v>0.4</v>
      </c>
      <c r="F39" s="37">
        <v>43178.375</v>
      </c>
      <c r="G39" s="37">
        <v>43178.583333333336</v>
      </c>
      <c r="H39" s="36" t="s">
        <v>78</v>
      </c>
      <c r="I39" s="38">
        <v>5</v>
      </c>
      <c r="J39" s="36" t="s">
        <v>94</v>
      </c>
      <c r="K39" s="36">
        <v>0</v>
      </c>
      <c r="L39" s="36">
        <v>0</v>
      </c>
      <c r="M39" s="36">
        <v>23</v>
      </c>
      <c r="N39" s="36">
        <v>0</v>
      </c>
      <c r="O39" s="36">
        <v>0</v>
      </c>
      <c r="P39" s="36">
        <v>23</v>
      </c>
      <c r="Q39" s="36">
        <v>0</v>
      </c>
      <c r="R39" s="36">
        <v>0</v>
      </c>
      <c r="S39" s="36">
        <v>0</v>
      </c>
      <c r="T39" s="36">
        <v>23</v>
      </c>
      <c r="U39" s="36">
        <v>0</v>
      </c>
      <c r="V39" s="36">
        <v>115</v>
      </c>
      <c r="W39" s="36"/>
      <c r="X39" s="36">
        <v>19</v>
      </c>
      <c r="Y39" s="40" t="s">
        <v>60</v>
      </c>
      <c r="Z39" s="42" t="s">
        <v>76</v>
      </c>
      <c r="AA39" s="36">
        <v>1</v>
      </c>
      <c r="AC39" s="1">
        <f t="shared" si="0"/>
        <v>115</v>
      </c>
      <c r="AD39" s="1">
        <f t="shared" si="1"/>
        <v>1.1704834605597965E-2</v>
      </c>
    </row>
    <row r="40" spans="1:30" ht="38.25" x14ac:dyDescent="0.25">
      <c r="A40" s="32">
        <v>20</v>
      </c>
      <c r="B40" s="36" t="s">
        <v>49</v>
      </c>
      <c r="C40" s="36" t="s">
        <v>45</v>
      </c>
      <c r="D40" s="36" t="s">
        <v>95</v>
      </c>
      <c r="E40" s="36">
        <v>0.4</v>
      </c>
      <c r="F40" s="37">
        <v>43178.333333333336</v>
      </c>
      <c r="G40" s="37">
        <v>43178.458333333336</v>
      </c>
      <c r="H40" s="36" t="s">
        <v>78</v>
      </c>
      <c r="I40" s="38">
        <v>3</v>
      </c>
      <c r="J40" s="36" t="s">
        <v>95</v>
      </c>
      <c r="K40" s="36">
        <v>0</v>
      </c>
      <c r="L40" s="36">
        <v>0</v>
      </c>
      <c r="M40" s="36">
        <v>38</v>
      </c>
      <c r="N40" s="36">
        <v>0</v>
      </c>
      <c r="O40" s="36">
        <v>0</v>
      </c>
      <c r="P40" s="36">
        <v>38</v>
      </c>
      <c r="Q40" s="36">
        <v>0</v>
      </c>
      <c r="R40" s="36">
        <v>0</v>
      </c>
      <c r="S40" s="36">
        <v>0</v>
      </c>
      <c r="T40" s="36">
        <v>38</v>
      </c>
      <c r="U40" s="36">
        <v>0</v>
      </c>
      <c r="V40" s="36">
        <v>190</v>
      </c>
      <c r="W40" s="36"/>
      <c r="X40" s="36">
        <v>20</v>
      </c>
      <c r="Y40" s="40" t="s">
        <v>60</v>
      </c>
      <c r="Z40" s="42" t="s">
        <v>59</v>
      </c>
      <c r="AA40" s="36">
        <v>1</v>
      </c>
      <c r="AC40" s="1">
        <f t="shared" si="0"/>
        <v>114</v>
      </c>
      <c r="AD40" s="1">
        <f t="shared" si="1"/>
        <v>1.9338422391857506E-2</v>
      </c>
    </row>
    <row r="41" spans="1:30" ht="38.25" x14ac:dyDescent="0.25">
      <c r="A41" s="32">
        <v>21</v>
      </c>
      <c r="B41" s="36" t="s">
        <v>49</v>
      </c>
      <c r="C41" s="45" t="s">
        <v>45</v>
      </c>
      <c r="D41" s="45" t="s">
        <v>96</v>
      </c>
      <c r="E41" s="45">
        <v>0.4</v>
      </c>
      <c r="F41" s="46">
        <v>43185.472222222219</v>
      </c>
      <c r="G41" s="46">
        <v>43185.565972222219</v>
      </c>
      <c r="H41" s="36" t="s">
        <v>78</v>
      </c>
      <c r="I41" s="47">
        <v>2.25</v>
      </c>
      <c r="J41" s="45" t="s">
        <v>96</v>
      </c>
      <c r="K41" s="45">
        <v>0</v>
      </c>
      <c r="L41" s="45">
        <v>0</v>
      </c>
      <c r="M41" s="45">
        <v>44</v>
      </c>
      <c r="N41" s="45">
        <v>0</v>
      </c>
      <c r="O41" s="45">
        <v>0</v>
      </c>
      <c r="P41" s="45">
        <v>44</v>
      </c>
      <c r="Q41" s="45">
        <v>0</v>
      </c>
      <c r="R41" s="45">
        <v>0</v>
      </c>
      <c r="S41" s="45">
        <v>0</v>
      </c>
      <c r="T41" s="45">
        <v>44</v>
      </c>
      <c r="U41" s="45">
        <v>0</v>
      </c>
      <c r="V41" s="45">
        <v>159</v>
      </c>
      <c r="W41" s="48"/>
      <c r="X41" s="45">
        <v>21</v>
      </c>
      <c r="Y41" s="49" t="s">
        <v>60</v>
      </c>
      <c r="Z41" s="50" t="s">
        <v>76</v>
      </c>
      <c r="AA41" s="45">
        <v>1</v>
      </c>
      <c r="AC41" s="1">
        <f t="shared" si="0"/>
        <v>99</v>
      </c>
      <c r="AD41" s="1">
        <f t="shared" si="1"/>
        <v>2.2391857506361322E-2</v>
      </c>
    </row>
    <row r="42" spans="1:30" ht="25.5" x14ac:dyDescent="0.25">
      <c r="A42" s="32">
        <v>22</v>
      </c>
      <c r="B42" s="36" t="s">
        <v>49</v>
      </c>
      <c r="C42" s="45" t="s">
        <v>54</v>
      </c>
      <c r="D42" s="45" t="s">
        <v>97</v>
      </c>
      <c r="E42" s="45">
        <v>6</v>
      </c>
      <c r="F42" s="46">
        <v>43186.434027777781</v>
      </c>
      <c r="G42" s="46">
        <v>43186.552083333336</v>
      </c>
      <c r="H42" s="36" t="s">
        <v>78</v>
      </c>
      <c r="I42" s="47">
        <v>2.83</v>
      </c>
      <c r="J42" s="45" t="s">
        <v>97</v>
      </c>
      <c r="K42" s="45">
        <v>0</v>
      </c>
      <c r="L42" s="45">
        <v>0</v>
      </c>
      <c r="M42" s="45">
        <v>1</v>
      </c>
      <c r="N42" s="45">
        <v>0</v>
      </c>
      <c r="O42" s="45">
        <v>0</v>
      </c>
      <c r="P42" s="45">
        <v>1</v>
      </c>
      <c r="Q42" s="45">
        <v>0</v>
      </c>
      <c r="R42" s="45">
        <v>0</v>
      </c>
      <c r="S42" s="45">
        <v>0</v>
      </c>
      <c r="T42" s="45">
        <v>1</v>
      </c>
      <c r="U42" s="45">
        <v>0</v>
      </c>
      <c r="V42" s="45">
        <v>150</v>
      </c>
      <c r="W42" s="48"/>
      <c r="X42" s="45">
        <v>22</v>
      </c>
      <c r="Y42" s="49" t="s">
        <v>60</v>
      </c>
      <c r="Z42" s="50" t="s">
        <v>98</v>
      </c>
      <c r="AA42" s="45">
        <v>1</v>
      </c>
      <c r="AC42" s="1">
        <f t="shared" si="0"/>
        <v>2.83</v>
      </c>
      <c r="AD42" s="1">
        <f t="shared" si="1"/>
        <v>5.0890585241730279E-4</v>
      </c>
    </row>
    <row r="43" spans="1:30" ht="89.25" customHeight="1" x14ac:dyDescent="0.25">
      <c r="A43" s="32">
        <v>23</v>
      </c>
      <c r="B43" s="45" t="s">
        <v>49</v>
      </c>
      <c r="C43" s="45" t="s">
        <v>82</v>
      </c>
      <c r="D43" s="45" t="s">
        <v>99</v>
      </c>
      <c r="E43" s="45">
        <v>0.4</v>
      </c>
      <c r="F43" s="46">
        <v>43192.604166666664</v>
      </c>
      <c r="G43" s="46">
        <v>43192.75</v>
      </c>
      <c r="H43" s="45" t="s">
        <v>78</v>
      </c>
      <c r="I43" s="47">
        <v>3.5</v>
      </c>
      <c r="J43" s="45" t="s">
        <v>99</v>
      </c>
      <c r="K43" s="45">
        <v>0</v>
      </c>
      <c r="L43" s="45">
        <v>0</v>
      </c>
      <c r="M43" s="45">
        <v>61</v>
      </c>
      <c r="N43" s="45">
        <v>0</v>
      </c>
      <c r="O43" s="45">
        <v>0</v>
      </c>
      <c r="P43" s="45">
        <v>61</v>
      </c>
      <c r="Q43" s="45">
        <v>0</v>
      </c>
      <c r="R43" s="45">
        <v>0</v>
      </c>
      <c r="S43" s="45">
        <v>0</v>
      </c>
      <c r="T43" s="45">
        <v>61</v>
      </c>
      <c r="U43" s="45">
        <v>0</v>
      </c>
      <c r="V43" s="45">
        <v>208</v>
      </c>
      <c r="W43" s="45"/>
      <c r="X43" s="45">
        <v>23</v>
      </c>
      <c r="Y43" s="49" t="s">
        <v>60</v>
      </c>
      <c r="Z43" s="50" t="s">
        <v>59</v>
      </c>
      <c r="AA43" s="45">
        <v>1</v>
      </c>
      <c r="AC43" s="1">
        <f t="shared" si="0"/>
        <v>213.5</v>
      </c>
      <c r="AD43" s="1">
        <f t="shared" si="1"/>
        <v>3.1043256997455471E-2</v>
      </c>
    </row>
    <row r="44" spans="1:30" ht="38.25" x14ac:dyDescent="0.25">
      <c r="A44" s="32">
        <v>24</v>
      </c>
      <c r="B44" s="45" t="s">
        <v>49</v>
      </c>
      <c r="C44" s="45" t="s">
        <v>82</v>
      </c>
      <c r="D44" s="45" t="s">
        <v>100</v>
      </c>
      <c r="E44" s="45">
        <v>0.4</v>
      </c>
      <c r="F44" s="46">
        <v>43195.541666666664</v>
      </c>
      <c r="G44" s="46">
        <v>43195.625</v>
      </c>
      <c r="H44" s="45" t="s">
        <v>78</v>
      </c>
      <c r="I44" s="47">
        <v>2</v>
      </c>
      <c r="J44" s="45" t="s">
        <v>100</v>
      </c>
      <c r="K44" s="45">
        <v>0</v>
      </c>
      <c r="L44" s="45">
        <v>0</v>
      </c>
      <c r="M44" s="45">
        <v>55</v>
      </c>
      <c r="N44" s="45">
        <v>0</v>
      </c>
      <c r="O44" s="45">
        <v>0</v>
      </c>
      <c r="P44" s="45">
        <v>55</v>
      </c>
      <c r="Q44" s="45">
        <v>0</v>
      </c>
      <c r="R44" s="45">
        <v>0</v>
      </c>
      <c r="S44" s="45">
        <v>0</v>
      </c>
      <c r="T44" s="45">
        <v>55</v>
      </c>
      <c r="U44" s="45">
        <v>0</v>
      </c>
      <c r="V44" s="45">
        <v>211.5</v>
      </c>
      <c r="W44" s="45"/>
      <c r="X44" s="45">
        <v>24</v>
      </c>
      <c r="Y44" s="49" t="s">
        <v>60</v>
      </c>
      <c r="Z44" s="50" t="s">
        <v>76</v>
      </c>
      <c r="AA44" s="45">
        <v>1</v>
      </c>
      <c r="AC44" s="1">
        <f t="shared" si="0"/>
        <v>110</v>
      </c>
      <c r="AD44" s="1">
        <f t="shared" si="1"/>
        <v>2.7989821882951654E-2</v>
      </c>
    </row>
    <row r="45" spans="1:30" ht="318.75" x14ac:dyDescent="0.25">
      <c r="A45" s="32">
        <v>25</v>
      </c>
      <c r="B45" s="45" t="s">
        <v>49</v>
      </c>
      <c r="C45" s="45" t="s">
        <v>45</v>
      </c>
      <c r="D45" s="36" t="s">
        <v>77</v>
      </c>
      <c r="E45" s="45">
        <v>6</v>
      </c>
      <c r="F45" s="46">
        <v>43197.052083333336</v>
      </c>
      <c r="G45" s="46">
        <v>43197.114583333336</v>
      </c>
      <c r="H45" s="45" t="s">
        <v>78</v>
      </c>
      <c r="I45" s="47">
        <v>1.5</v>
      </c>
      <c r="J45" s="45" t="s">
        <v>101</v>
      </c>
      <c r="K45" s="45">
        <v>0</v>
      </c>
      <c r="L45" s="45">
        <v>0</v>
      </c>
      <c r="M45" s="45">
        <v>2</v>
      </c>
      <c r="N45" s="45">
        <v>0</v>
      </c>
      <c r="O45" s="45">
        <v>0</v>
      </c>
      <c r="P45" s="45">
        <v>2</v>
      </c>
      <c r="Q45" s="45">
        <v>0</v>
      </c>
      <c r="R45" s="45">
        <v>0</v>
      </c>
      <c r="S45" s="45">
        <v>0</v>
      </c>
      <c r="T45" s="45">
        <v>2</v>
      </c>
      <c r="U45" s="45">
        <v>2</v>
      </c>
      <c r="V45" s="45">
        <v>670</v>
      </c>
      <c r="W45" s="44" t="s">
        <v>79</v>
      </c>
      <c r="X45" s="45">
        <v>25</v>
      </c>
      <c r="Y45" s="49" t="s">
        <v>70</v>
      </c>
      <c r="Z45" s="50" t="s">
        <v>59</v>
      </c>
      <c r="AA45" s="45">
        <v>1</v>
      </c>
      <c r="AC45" s="1">
        <f t="shared" si="0"/>
        <v>3</v>
      </c>
      <c r="AD45" s="1">
        <f t="shared" si="1"/>
        <v>1.0178117048346056E-3</v>
      </c>
    </row>
    <row r="46" spans="1:30" ht="53.25" customHeight="1" x14ac:dyDescent="0.25">
      <c r="A46" s="32">
        <v>26</v>
      </c>
      <c r="B46" s="45" t="s">
        <v>49</v>
      </c>
      <c r="C46" s="45" t="s">
        <v>54</v>
      </c>
      <c r="D46" s="45" t="s">
        <v>102</v>
      </c>
      <c r="E46" s="45">
        <v>0.4</v>
      </c>
      <c r="F46" s="46">
        <v>43201.416666666664</v>
      </c>
      <c r="G46" s="46">
        <v>43201.833333333336</v>
      </c>
      <c r="H46" s="45" t="s">
        <v>78</v>
      </c>
      <c r="I46" s="47">
        <v>10</v>
      </c>
      <c r="J46" s="45" t="s">
        <v>103</v>
      </c>
      <c r="K46" s="45">
        <v>0</v>
      </c>
      <c r="L46" s="45">
        <v>0</v>
      </c>
      <c r="M46" s="45">
        <v>37</v>
      </c>
      <c r="N46" s="45">
        <v>0</v>
      </c>
      <c r="O46" s="45">
        <v>0</v>
      </c>
      <c r="P46" s="45">
        <v>37</v>
      </c>
      <c r="Q46" s="45">
        <v>0</v>
      </c>
      <c r="R46" s="45">
        <v>0</v>
      </c>
      <c r="S46" s="45">
        <v>0</v>
      </c>
      <c r="T46" s="45">
        <v>37</v>
      </c>
      <c r="U46" s="45">
        <v>0</v>
      </c>
      <c r="V46" s="45">
        <v>230</v>
      </c>
      <c r="W46" s="48"/>
      <c r="X46" s="45">
        <v>26</v>
      </c>
      <c r="Y46" s="49" t="s">
        <v>60</v>
      </c>
      <c r="Z46" s="50" t="s">
        <v>104</v>
      </c>
      <c r="AA46" s="45">
        <v>1</v>
      </c>
      <c r="AC46" s="1">
        <f t="shared" si="0"/>
        <v>370</v>
      </c>
      <c r="AD46" s="1">
        <f t="shared" si="1"/>
        <v>1.8829516539440202E-2</v>
      </c>
    </row>
    <row r="47" spans="1:30" ht="38.25" x14ac:dyDescent="0.25">
      <c r="A47" s="32">
        <v>27</v>
      </c>
      <c r="B47" s="45" t="s">
        <v>49</v>
      </c>
      <c r="C47" s="45" t="s">
        <v>45</v>
      </c>
      <c r="D47" s="45" t="s">
        <v>105</v>
      </c>
      <c r="E47" s="45">
        <v>0.4</v>
      </c>
      <c r="F47" s="46">
        <v>43205.25</v>
      </c>
      <c r="G47" s="46">
        <v>43205.395833333336</v>
      </c>
      <c r="H47" s="45" t="s">
        <v>78</v>
      </c>
      <c r="I47" s="47">
        <v>3.5</v>
      </c>
      <c r="J47" s="45" t="s">
        <v>105</v>
      </c>
      <c r="K47" s="45">
        <v>0</v>
      </c>
      <c r="L47" s="45">
        <v>0</v>
      </c>
      <c r="M47" s="45">
        <v>25</v>
      </c>
      <c r="N47" s="45">
        <v>0</v>
      </c>
      <c r="O47" s="45">
        <v>0</v>
      </c>
      <c r="P47" s="45">
        <v>25</v>
      </c>
      <c r="Q47" s="45">
        <v>0</v>
      </c>
      <c r="R47" s="45">
        <v>0</v>
      </c>
      <c r="S47" s="45">
        <v>0</v>
      </c>
      <c r="T47" s="45">
        <v>25</v>
      </c>
      <c r="U47" s="45">
        <v>0</v>
      </c>
      <c r="V47" s="45">
        <v>83</v>
      </c>
      <c r="W47" s="48"/>
      <c r="X47" s="45">
        <v>27</v>
      </c>
      <c r="Y47" s="49" t="s">
        <v>60</v>
      </c>
      <c r="Z47" s="50" t="s">
        <v>76</v>
      </c>
      <c r="AA47" s="45">
        <v>1</v>
      </c>
      <c r="AC47" s="1">
        <f t="shared" si="0"/>
        <v>87.5</v>
      </c>
      <c r="AD47" s="1">
        <f t="shared" si="1"/>
        <v>1.2722646310432569E-2</v>
      </c>
    </row>
    <row r="48" spans="1:30" ht="38.25" x14ac:dyDescent="0.25">
      <c r="A48" s="32">
        <v>28</v>
      </c>
      <c r="B48" s="45" t="s">
        <v>49</v>
      </c>
      <c r="C48" s="45" t="s">
        <v>45</v>
      </c>
      <c r="D48" s="45" t="s">
        <v>106</v>
      </c>
      <c r="E48" s="45">
        <v>0.4</v>
      </c>
      <c r="F48" s="46">
        <v>43208.416666666664</v>
      </c>
      <c r="G48" s="46">
        <v>43208.604166666664</v>
      </c>
      <c r="H48" s="45" t="s">
        <v>78</v>
      </c>
      <c r="I48" s="47">
        <v>4.5</v>
      </c>
      <c r="J48" s="45" t="s">
        <v>106</v>
      </c>
      <c r="K48" s="45">
        <v>0</v>
      </c>
      <c r="L48" s="45">
        <v>0</v>
      </c>
      <c r="M48" s="45">
        <v>30</v>
      </c>
      <c r="N48" s="45">
        <v>0</v>
      </c>
      <c r="O48" s="45">
        <v>0</v>
      </c>
      <c r="P48" s="45">
        <v>30</v>
      </c>
      <c r="Q48" s="45">
        <v>0</v>
      </c>
      <c r="R48" s="45">
        <v>0</v>
      </c>
      <c r="S48" s="45">
        <v>0</v>
      </c>
      <c r="T48" s="45">
        <v>30</v>
      </c>
      <c r="U48" s="45">
        <v>0</v>
      </c>
      <c r="V48" s="45">
        <v>90</v>
      </c>
      <c r="W48" s="45"/>
      <c r="X48" s="45">
        <v>28</v>
      </c>
      <c r="Y48" s="49" t="s">
        <v>60</v>
      </c>
      <c r="Z48" s="50" t="s">
        <v>107</v>
      </c>
      <c r="AA48" s="45">
        <v>1</v>
      </c>
      <c r="AC48" s="1">
        <f t="shared" si="0"/>
        <v>135</v>
      </c>
      <c r="AD48" s="1">
        <f t="shared" si="1"/>
        <v>1.5267175572519083E-2</v>
      </c>
    </row>
    <row r="49" spans="1:30" ht="25.5" x14ac:dyDescent="0.25">
      <c r="A49" s="32">
        <v>29</v>
      </c>
      <c r="B49" s="45" t="s">
        <v>49</v>
      </c>
      <c r="C49" s="45" t="s">
        <v>108</v>
      </c>
      <c r="D49" s="45" t="s">
        <v>109</v>
      </c>
      <c r="E49" s="45">
        <v>0.4</v>
      </c>
      <c r="F49" s="46">
        <v>43210.541666666664</v>
      </c>
      <c r="G49" s="46">
        <v>43210.625</v>
      </c>
      <c r="H49" s="45" t="s">
        <v>78</v>
      </c>
      <c r="I49" s="47">
        <v>2</v>
      </c>
      <c r="J49" s="45" t="s">
        <v>109</v>
      </c>
      <c r="K49" s="45">
        <v>0</v>
      </c>
      <c r="L49" s="45">
        <v>0</v>
      </c>
      <c r="M49" s="45">
        <v>1</v>
      </c>
      <c r="N49" s="45">
        <v>0</v>
      </c>
      <c r="O49" s="45">
        <v>0</v>
      </c>
      <c r="P49" s="45">
        <v>1</v>
      </c>
      <c r="Q49" s="45">
        <v>0</v>
      </c>
      <c r="R49" s="45">
        <v>0</v>
      </c>
      <c r="S49" s="45">
        <v>0</v>
      </c>
      <c r="T49" s="45">
        <v>1</v>
      </c>
      <c r="U49" s="45">
        <v>0</v>
      </c>
      <c r="V49" s="45">
        <v>19</v>
      </c>
      <c r="W49" s="45"/>
      <c r="X49" s="45">
        <v>29</v>
      </c>
      <c r="Y49" s="49" t="s">
        <v>60</v>
      </c>
      <c r="Z49" s="50" t="s">
        <v>59</v>
      </c>
      <c r="AA49" s="45">
        <v>1</v>
      </c>
      <c r="AC49" s="1">
        <f t="shared" si="0"/>
        <v>2</v>
      </c>
      <c r="AD49" s="1">
        <f t="shared" si="1"/>
        <v>5.0890585241730279E-4</v>
      </c>
    </row>
    <row r="50" spans="1:30" ht="38.25" x14ac:dyDescent="0.25">
      <c r="A50" s="32">
        <v>30</v>
      </c>
      <c r="B50" s="45" t="s">
        <v>49</v>
      </c>
      <c r="C50" s="45" t="s">
        <v>45</v>
      </c>
      <c r="D50" s="45" t="s">
        <v>110</v>
      </c>
      <c r="E50" s="45">
        <v>0.4</v>
      </c>
      <c r="F50" s="46">
        <v>43219.395833333336</v>
      </c>
      <c r="G50" s="46">
        <v>43219.5</v>
      </c>
      <c r="H50" s="45" t="s">
        <v>78</v>
      </c>
      <c r="I50" s="47">
        <v>2.5</v>
      </c>
      <c r="J50" s="45" t="s">
        <v>110</v>
      </c>
      <c r="K50" s="45">
        <v>0</v>
      </c>
      <c r="L50" s="45">
        <v>0</v>
      </c>
      <c r="M50" s="45">
        <v>46</v>
      </c>
      <c r="N50" s="45">
        <v>0</v>
      </c>
      <c r="O50" s="45">
        <v>0</v>
      </c>
      <c r="P50" s="45">
        <v>46</v>
      </c>
      <c r="Q50" s="45">
        <v>0</v>
      </c>
      <c r="R50" s="45">
        <v>0</v>
      </c>
      <c r="S50" s="45">
        <v>0</v>
      </c>
      <c r="T50" s="45">
        <v>46</v>
      </c>
      <c r="U50" s="45">
        <v>0</v>
      </c>
      <c r="V50" s="45">
        <v>150.5</v>
      </c>
      <c r="W50" s="45"/>
      <c r="X50" s="45">
        <v>30</v>
      </c>
      <c r="Y50" s="49" t="s">
        <v>60</v>
      </c>
      <c r="Z50" s="50" t="s">
        <v>111</v>
      </c>
      <c r="AA50" s="45">
        <v>1</v>
      </c>
      <c r="AC50" s="1">
        <f t="shared" si="0"/>
        <v>115</v>
      </c>
      <c r="AD50" s="1">
        <f t="shared" si="1"/>
        <v>2.340966921119593E-2</v>
      </c>
    </row>
    <row r="51" spans="1:30" ht="38.25" x14ac:dyDescent="0.25">
      <c r="A51" s="32">
        <v>31</v>
      </c>
      <c r="B51" s="45" t="s">
        <v>49</v>
      </c>
      <c r="C51" s="45" t="s">
        <v>45</v>
      </c>
      <c r="D51" s="45" t="s">
        <v>112</v>
      </c>
      <c r="E51" s="45">
        <v>0.4</v>
      </c>
      <c r="F51" s="46">
        <v>43219.5</v>
      </c>
      <c r="G51" s="46">
        <v>43219.583333333336</v>
      </c>
      <c r="H51" s="45" t="s">
        <v>78</v>
      </c>
      <c r="I51" s="47">
        <v>2</v>
      </c>
      <c r="J51" s="45" t="s">
        <v>112</v>
      </c>
      <c r="K51" s="45">
        <v>0</v>
      </c>
      <c r="L51" s="45">
        <v>0</v>
      </c>
      <c r="M51" s="45">
        <v>72</v>
      </c>
      <c r="N51" s="45">
        <v>0</v>
      </c>
      <c r="O51" s="45">
        <v>0</v>
      </c>
      <c r="P51" s="45">
        <v>72</v>
      </c>
      <c r="Q51" s="45">
        <v>0</v>
      </c>
      <c r="R51" s="45">
        <v>0</v>
      </c>
      <c r="S51" s="45">
        <v>0</v>
      </c>
      <c r="T51" s="45">
        <v>72</v>
      </c>
      <c r="U51" s="45">
        <v>0</v>
      </c>
      <c r="V51" s="45">
        <v>235</v>
      </c>
      <c r="W51" s="45"/>
      <c r="X51" s="45">
        <v>31</v>
      </c>
      <c r="Y51" s="49" t="s">
        <v>60</v>
      </c>
      <c r="Z51" s="50" t="s">
        <v>59</v>
      </c>
      <c r="AA51" s="45">
        <v>1</v>
      </c>
      <c r="AC51" s="1">
        <f t="shared" si="0"/>
        <v>144</v>
      </c>
      <c r="AD51" s="1">
        <f t="shared" si="1"/>
        <v>3.6641221374045803E-2</v>
      </c>
    </row>
    <row r="52" spans="1:30" ht="89.25" customHeight="1" x14ac:dyDescent="0.25">
      <c r="A52" s="32">
        <v>32</v>
      </c>
      <c r="B52" s="45" t="s">
        <v>49</v>
      </c>
      <c r="C52" s="45" t="s">
        <v>82</v>
      </c>
      <c r="D52" s="45" t="s">
        <v>113</v>
      </c>
      <c r="E52" s="45">
        <v>0.4</v>
      </c>
      <c r="F52" s="46">
        <v>43226.5</v>
      </c>
      <c r="G52" s="46">
        <v>43226.6875</v>
      </c>
      <c r="H52" s="45" t="s">
        <v>78</v>
      </c>
      <c r="I52" s="47">
        <v>4.5</v>
      </c>
      <c r="J52" s="45" t="s">
        <v>113</v>
      </c>
      <c r="K52" s="45">
        <v>0</v>
      </c>
      <c r="L52" s="45">
        <v>0</v>
      </c>
      <c r="M52" s="45">
        <v>35</v>
      </c>
      <c r="N52" s="45">
        <v>0</v>
      </c>
      <c r="O52" s="45">
        <v>0</v>
      </c>
      <c r="P52" s="45">
        <v>35</v>
      </c>
      <c r="Q52" s="45">
        <v>0</v>
      </c>
      <c r="R52" s="45">
        <v>0</v>
      </c>
      <c r="S52" s="45">
        <v>0</v>
      </c>
      <c r="T52" s="45">
        <v>35</v>
      </c>
      <c r="U52" s="45">
        <v>0</v>
      </c>
      <c r="V52" s="45">
        <v>352.52</v>
      </c>
      <c r="W52" s="45"/>
      <c r="X52" s="45">
        <v>32</v>
      </c>
      <c r="Y52" s="49" t="s">
        <v>114</v>
      </c>
      <c r="Z52" s="50" t="s">
        <v>115</v>
      </c>
      <c r="AA52" s="45">
        <v>1</v>
      </c>
      <c r="AC52" s="1">
        <f t="shared" si="0"/>
        <v>157.5</v>
      </c>
      <c r="AD52" s="1">
        <f t="shared" si="1"/>
        <v>1.7811704834605598E-2</v>
      </c>
    </row>
    <row r="53" spans="1:30" ht="38.25" x14ac:dyDescent="0.25">
      <c r="A53" s="32">
        <v>33</v>
      </c>
      <c r="B53" s="45" t="s">
        <v>49</v>
      </c>
      <c r="C53" s="45" t="s">
        <v>45</v>
      </c>
      <c r="D53" s="45" t="s">
        <v>106</v>
      </c>
      <c r="E53" s="45">
        <v>0.4</v>
      </c>
      <c r="F53" s="46">
        <v>43235.416666666664</v>
      </c>
      <c r="G53" s="46">
        <v>43235.5</v>
      </c>
      <c r="H53" s="45" t="s">
        <v>78</v>
      </c>
      <c r="I53" s="47">
        <v>2</v>
      </c>
      <c r="J53" s="45" t="s">
        <v>106</v>
      </c>
      <c r="K53" s="45">
        <v>0</v>
      </c>
      <c r="L53" s="45">
        <v>0</v>
      </c>
      <c r="M53" s="45">
        <v>30</v>
      </c>
      <c r="N53" s="45">
        <v>0</v>
      </c>
      <c r="O53" s="45">
        <v>0</v>
      </c>
      <c r="P53" s="45">
        <v>30</v>
      </c>
      <c r="Q53" s="45">
        <v>0</v>
      </c>
      <c r="R53" s="45">
        <v>0</v>
      </c>
      <c r="S53" s="45">
        <v>0</v>
      </c>
      <c r="T53" s="45">
        <v>30</v>
      </c>
      <c r="U53" s="45">
        <v>0</v>
      </c>
      <c r="V53" s="45">
        <v>90</v>
      </c>
      <c r="W53" s="45"/>
      <c r="X53" s="45">
        <v>33</v>
      </c>
      <c r="Y53" s="49" t="s">
        <v>60</v>
      </c>
      <c r="Z53" s="50" t="s">
        <v>107</v>
      </c>
      <c r="AA53" s="45">
        <v>1</v>
      </c>
      <c r="AC53" s="1">
        <f t="shared" si="0"/>
        <v>60</v>
      </c>
      <c r="AD53" s="1">
        <f t="shared" si="1"/>
        <v>1.5267175572519083E-2</v>
      </c>
    </row>
    <row r="54" spans="1:30" ht="114" customHeight="1" x14ac:dyDescent="0.25">
      <c r="A54" s="32">
        <v>34</v>
      </c>
      <c r="B54" s="45" t="s">
        <v>49</v>
      </c>
      <c r="C54" s="45" t="s">
        <v>45</v>
      </c>
      <c r="D54" s="45" t="s">
        <v>105</v>
      </c>
      <c r="E54" s="45">
        <v>0.4</v>
      </c>
      <c r="F54" s="46">
        <v>43236.541666666664</v>
      </c>
      <c r="G54" s="46">
        <v>43236.708333333336</v>
      </c>
      <c r="H54" s="45" t="s">
        <v>78</v>
      </c>
      <c r="I54" s="47">
        <v>4</v>
      </c>
      <c r="J54" s="45" t="s">
        <v>105</v>
      </c>
      <c r="K54" s="45">
        <v>0</v>
      </c>
      <c r="L54" s="45">
        <v>0</v>
      </c>
      <c r="M54" s="45">
        <v>25</v>
      </c>
      <c r="N54" s="45">
        <v>0</v>
      </c>
      <c r="O54" s="45">
        <v>0</v>
      </c>
      <c r="P54" s="45">
        <v>25</v>
      </c>
      <c r="Q54" s="45">
        <v>0</v>
      </c>
      <c r="R54" s="45">
        <v>0</v>
      </c>
      <c r="S54" s="45">
        <v>0</v>
      </c>
      <c r="T54" s="45">
        <v>25</v>
      </c>
      <c r="U54" s="45">
        <v>0</v>
      </c>
      <c r="V54" s="45">
        <v>83</v>
      </c>
      <c r="W54" s="45"/>
      <c r="X54" s="45">
        <v>34</v>
      </c>
      <c r="Y54" s="49" t="s">
        <v>60</v>
      </c>
      <c r="Z54" s="50" t="s">
        <v>116</v>
      </c>
      <c r="AA54" s="45">
        <v>1</v>
      </c>
      <c r="AC54" s="1">
        <f t="shared" si="0"/>
        <v>100</v>
      </c>
      <c r="AD54" s="1">
        <f t="shared" si="1"/>
        <v>1.2722646310432569E-2</v>
      </c>
    </row>
    <row r="55" spans="1:30" ht="53.25" customHeight="1" x14ac:dyDescent="0.25">
      <c r="A55" s="32">
        <v>35</v>
      </c>
      <c r="B55" s="45" t="s">
        <v>49</v>
      </c>
      <c r="C55" s="45" t="s">
        <v>45</v>
      </c>
      <c r="D55" s="45" t="s">
        <v>117</v>
      </c>
      <c r="E55" s="45">
        <v>0.4</v>
      </c>
      <c r="F55" s="46">
        <v>43240.458333333336</v>
      </c>
      <c r="G55" s="46">
        <v>43240.520833333336</v>
      </c>
      <c r="H55" s="45" t="s">
        <v>78</v>
      </c>
      <c r="I55" s="47">
        <v>1.5</v>
      </c>
      <c r="J55" s="45" t="s">
        <v>117</v>
      </c>
      <c r="K55" s="45">
        <v>0</v>
      </c>
      <c r="L55" s="45">
        <v>0</v>
      </c>
      <c r="M55" s="45">
        <v>19</v>
      </c>
      <c r="N55" s="45">
        <v>0</v>
      </c>
      <c r="O55" s="45">
        <v>0</v>
      </c>
      <c r="P55" s="45">
        <v>19</v>
      </c>
      <c r="Q55" s="45">
        <v>0</v>
      </c>
      <c r="R55" s="45">
        <v>0</v>
      </c>
      <c r="S55" s="45">
        <v>0</v>
      </c>
      <c r="T55" s="45">
        <v>19</v>
      </c>
      <c r="U55" s="45">
        <v>0</v>
      </c>
      <c r="V55" s="45">
        <v>84</v>
      </c>
      <c r="W55" s="45"/>
      <c r="X55" s="45">
        <v>35</v>
      </c>
      <c r="Y55" s="49" t="s">
        <v>60</v>
      </c>
      <c r="Z55" s="50" t="s">
        <v>107</v>
      </c>
      <c r="AA55" s="45">
        <v>1</v>
      </c>
      <c r="AC55" s="1">
        <f t="shared" si="0"/>
        <v>28.5</v>
      </c>
      <c r="AD55" s="1">
        <f t="shared" si="1"/>
        <v>9.6692111959287529E-3</v>
      </c>
    </row>
    <row r="56" spans="1:30" ht="25.5" x14ac:dyDescent="0.25">
      <c r="A56" s="32">
        <v>36</v>
      </c>
      <c r="B56" s="45" t="s">
        <v>49</v>
      </c>
      <c r="C56" s="45" t="s">
        <v>54</v>
      </c>
      <c r="D56" s="45" t="s">
        <v>118</v>
      </c>
      <c r="E56" s="45">
        <v>0.4</v>
      </c>
      <c r="F56" s="46">
        <v>43240.541666666664</v>
      </c>
      <c r="G56" s="46">
        <v>43240.604166666664</v>
      </c>
      <c r="H56" s="45" t="s">
        <v>78</v>
      </c>
      <c r="I56" s="47">
        <v>1.5</v>
      </c>
      <c r="J56" s="45" t="s">
        <v>118</v>
      </c>
      <c r="K56" s="45">
        <v>0</v>
      </c>
      <c r="L56" s="45">
        <v>0</v>
      </c>
      <c r="M56" s="45">
        <v>37</v>
      </c>
      <c r="N56" s="45">
        <v>0</v>
      </c>
      <c r="O56" s="45">
        <v>0</v>
      </c>
      <c r="P56" s="45">
        <v>37</v>
      </c>
      <c r="Q56" s="45">
        <v>0</v>
      </c>
      <c r="R56" s="45">
        <v>0</v>
      </c>
      <c r="S56" s="45">
        <v>0</v>
      </c>
      <c r="T56" s="45">
        <v>37</v>
      </c>
      <c r="U56" s="45">
        <v>0</v>
      </c>
      <c r="V56" s="45">
        <v>230</v>
      </c>
      <c r="W56" s="45"/>
      <c r="X56" s="45">
        <v>36</v>
      </c>
      <c r="Y56" s="49" t="s">
        <v>60</v>
      </c>
      <c r="Z56" s="50" t="s">
        <v>107</v>
      </c>
      <c r="AA56" s="45">
        <v>1</v>
      </c>
      <c r="AC56" s="1">
        <f t="shared" si="0"/>
        <v>55.5</v>
      </c>
      <c r="AD56" s="1">
        <f t="shared" si="1"/>
        <v>1.8829516539440202E-2</v>
      </c>
    </row>
    <row r="57" spans="1:30" ht="38.25" x14ac:dyDescent="0.25">
      <c r="A57" s="32">
        <v>37</v>
      </c>
      <c r="B57" s="45" t="s">
        <v>49</v>
      </c>
      <c r="C57" s="45" t="s">
        <v>45</v>
      </c>
      <c r="D57" s="45" t="s">
        <v>119</v>
      </c>
      <c r="E57" s="45">
        <v>0.4</v>
      </c>
      <c r="F57" s="46">
        <v>43240.625</v>
      </c>
      <c r="G57" s="46">
        <v>43240.708333333336</v>
      </c>
      <c r="H57" s="45" t="s">
        <v>78</v>
      </c>
      <c r="I57" s="47">
        <v>2</v>
      </c>
      <c r="J57" s="45" t="s">
        <v>119</v>
      </c>
      <c r="K57" s="45">
        <v>0</v>
      </c>
      <c r="L57" s="45">
        <v>0</v>
      </c>
      <c r="M57" s="45">
        <v>60</v>
      </c>
      <c r="N57" s="45">
        <v>0</v>
      </c>
      <c r="O57" s="45">
        <v>0</v>
      </c>
      <c r="P57" s="45">
        <v>60</v>
      </c>
      <c r="Q57" s="45">
        <v>0</v>
      </c>
      <c r="R57" s="45">
        <v>0</v>
      </c>
      <c r="S57" s="45">
        <v>0</v>
      </c>
      <c r="T57" s="45">
        <v>60</v>
      </c>
      <c r="U57" s="45">
        <v>0</v>
      </c>
      <c r="V57" s="45">
        <v>186</v>
      </c>
      <c r="W57" s="45"/>
      <c r="X57" s="45">
        <v>37</v>
      </c>
      <c r="Y57" s="49" t="s">
        <v>60</v>
      </c>
      <c r="Z57" s="50" t="s">
        <v>107</v>
      </c>
      <c r="AA57" s="45">
        <v>1</v>
      </c>
      <c r="AC57" s="1">
        <f t="shared" si="0"/>
        <v>120</v>
      </c>
      <c r="AD57" s="1">
        <f t="shared" si="1"/>
        <v>3.0534351145038167E-2</v>
      </c>
    </row>
    <row r="58" spans="1:30" ht="38.25" x14ac:dyDescent="0.25">
      <c r="A58" s="32">
        <v>38</v>
      </c>
      <c r="B58" s="45" t="s">
        <v>49</v>
      </c>
      <c r="C58" s="45" t="s">
        <v>45</v>
      </c>
      <c r="D58" s="45" t="s">
        <v>112</v>
      </c>
      <c r="E58" s="45">
        <v>0.4</v>
      </c>
      <c r="F58" s="46">
        <v>43244.6875</v>
      </c>
      <c r="G58" s="46">
        <v>43244.708333333336</v>
      </c>
      <c r="H58" s="45" t="s">
        <v>78</v>
      </c>
      <c r="I58" s="47">
        <v>0.5</v>
      </c>
      <c r="J58" s="45" t="s">
        <v>112</v>
      </c>
      <c r="K58" s="45">
        <v>0</v>
      </c>
      <c r="L58" s="45">
        <v>0</v>
      </c>
      <c r="M58" s="45">
        <v>71</v>
      </c>
      <c r="N58" s="45">
        <v>0</v>
      </c>
      <c r="O58" s="45">
        <v>0</v>
      </c>
      <c r="P58" s="45">
        <v>71</v>
      </c>
      <c r="Q58" s="45">
        <v>0</v>
      </c>
      <c r="R58" s="45">
        <v>0</v>
      </c>
      <c r="S58" s="45">
        <v>0</v>
      </c>
      <c r="T58" s="45">
        <v>71</v>
      </c>
      <c r="U58" s="45">
        <v>0</v>
      </c>
      <c r="V58" s="45">
        <v>230</v>
      </c>
      <c r="W58" s="45"/>
      <c r="X58" s="45">
        <v>38</v>
      </c>
      <c r="Y58" s="49" t="s">
        <v>60</v>
      </c>
      <c r="Z58" s="50" t="s">
        <v>107</v>
      </c>
      <c r="AA58" s="45">
        <v>1</v>
      </c>
      <c r="AC58" s="1">
        <f t="shared" si="0"/>
        <v>35.5</v>
      </c>
      <c r="AD58" s="1">
        <f t="shared" si="1"/>
        <v>3.6132315521628496E-2</v>
      </c>
    </row>
    <row r="59" spans="1:30" ht="89.25" customHeight="1" x14ac:dyDescent="0.25">
      <c r="A59" s="32">
        <v>39</v>
      </c>
      <c r="B59" s="45" t="s">
        <v>49</v>
      </c>
      <c r="C59" s="45" t="s">
        <v>82</v>
      </c>
      <c r="D59" s="45" t="s">
        <v>120</v>
      </c>
      <c r="E59" s="45">
        <v>10</v>
      </c>
      <c r="F59" s="46">
        <v>43257.722222222219</v>
      </c>
      <c r="G59" s="46">
        <v>43257.833333333336</v>
      </c>
      <c r="H59" s="45" t="s">
        <v>78</v>
      </c>
      <c r="I59" s="47">
        <v>2.67</v>
      </c>
      <c r="J59" s="45" t="s">
        <v>120</v>
      </c>
      <c r="K59" s="45">
        <v>0</v>
      </c>
      <c r="L59" s="45">
        <v>0</v>
      </c>
      <c r="M59" s="45">
        <v>2</v>
      </c>
      <c r="N59" s="45">
        <v>0</v>
      </c>
      <c r="O59" s="45">
        <v>0</v>
      </c>
      <c r="P59" s="45">
        <v>2</v>
      </c>
      <c r="Q59" s="45">
        <v>0</v>
      </c>
      <c r="R59" s="45">
        <v>0</v>
      </c>
      <c r="S59" s="45">
        <v>0</v>
      </c>
      <c r="T59" s="45">
        <v>2</v>
      </c>
      <c r="U59" s="45">
        <v>0</v>
      </c>
      <c r="V59" s="45">
        <v>1200</v>
      </c>
      <c r="W59" s="45"/>
      <c r="X59" s="45">
        <v>39</v>
      </c>
      <c r="Y59" s="49" t="s">
        <v>121</v>
      </c>
      <c r="Z59" s="50" t="s">
        <v>76</v>
      </c>
      <c r="AA59" s="45">
        <v>1</v>
      </c>
      <c r="AC59" s="1">
        <f t="shared" si="0"/>
        <v>5.34</v>
      </c>
      <c r="AD59" s="1">
        <f t="shared" si="1"/>
        <v>1.0178117048346056E-3</v>
      </c>
    </row>
    <row r="60" spans="1:30" ht="38.25" x14ac:dyDescent="0.25">
      <c r="A60" s="32">
        <v>40</v>
      </c>
      <c r="B60" s="45" t="s">
        <v>49</v>
      </c>
      <c r="C60" s="45" t="s">
        <v>45</v>
      </c>
      <c r="D60" s="45" t="s">
        <v>106</v>
      </c>
      <c r="E60" s="45">
        <v>0.4</v>
      </c>
      <c r="F60" s="46">
        <v>43257.583333333336</v>
      </c>
      <c r="G60" s="46">
        <v>43257.652777777781</v>
      </c>
      <c r="H60" s="45" t="s">
        <v>78</v>
      </c>
      <c r="I60" s="47">
        <v>1.6659999999999999</v>
      </c>
      <c r="J60" s="45" t="s">
        <v>106</v>
      </c>
      <c r="K60" s="45">
        <v>0</v>
      </c>
      <c r="L60" s="45">
        <v>0</v>
      </c>
      <c r="M60" s="45">
        <v>30</v>
      </c>
      <c r="N60" s="45">
        <v>0</v>
      </c>
      <c r="O60" s="45">
        <v>0</v>
      </c>
      <c r="P60" s="45">
        <v>30</v>
      </c>
      <c r="Q60" s="45">
        <v>0</v>
      </c>
      <c r="R60" s="45">
        <v>0</v>
      </c>
      <c r="S60" s="45">
        <v>0</v>
      </c>
      <c r="T60" s="45">
        <v>30</v>
      </c>
      <c r="U60" s="45">
        <v>0</v>
      </c>
      <c r="V60" s="45">
        <v>90</v>
      </c>
      <c r="W60" s="45"/>
      <c r="X60" s="45">
        <v>40</v>
      </c>
      <c r="Y60" s="49" t="s">
        <v>60</v>
      </c>
      <c r="Z60" s="50" t="s">
        <v>107</v>
      </c>
      <c r="AA60" s="45">
        <v>1</v>
      </c>
      <c r="AC60" s="1">
        <f t="shared" si="0"/>
        <v>49.98</v>
      </c>
      <c r="AD60" s="1">
        <f t="shared" si="1"/>
        <v>1.5267175572519083E-2</v>
      </c>
    </row>
    <row r="61" spans="1:30" ht="114" customHeight="1" x14ac:dyDescent="0.25">
      <c r="A61" s="32">
        <v>41</v>
      </c>
      <c r="B61" s="45" t="s">
        <v>49</v>
      </c>
      <c r="C61" s="45" t="s">
        <v>45</v>
      </c>
      <c r="D61" s="45" t="s">
        <v>91</v>
      </c>
      <c r="E61" s="45">
        <v>0.4</v>
      </c>
      <c r="F61" s="46">
        <v>43265.583333333336</v>
      </c>
      <c r="G61" s="46">
        <v>43265.666666666664</v>
      </c>
      <c r="H61" s="45" t="s">
        <v>78</v>
      </c>
      <c r="I61" s="47">
        <v>2</v>
      </c>
      <c r="J61" s="45" t="s">
        <v>91</v>
      </c>
      <c r="K61" s="45">
        <v>0</v>
      </c>
      <c r="L61" s="45">
        <v>0</v>
      </c>
      <c r="M61" s="45">
        <v>37</v>
      </c>
      <c r="N61" s="45">
        <v>0</v>
      </c>
      <c r="O61" s="45">
        <v>0</v>
      </c>
      <c r="P61" s="45">
        <v>37</v>
      </c>
      <c r="Q61" s="45">
        <v>0</v>
      </c>
      <c r="R61" s="45">
        <v>0</v>
      </c>
      <c r="S61" s="45">
        <v>0</v>
      </c>
      <c r="T61" s="45">
        <v>37</v>
      </c>
      <c r="U61" s="45">
        <v>0</v>
      </c>
      <c r="V61" s="45">
        <v>230</v>
      </c>
      <c r="W61" s="45"/>
      <c r="X61" s="45">
        <v>41</v>
      </c>
      <c r="Y61" s="49" t="s">
        <v>60</v>
      </c>
      <c r="Z61" s="50" t="s">
        <v>107</v>
      </c>
      <c r="AA61" s="45">
        <v>1</v>
      </c>
      <c r="AC61" s="1">
        <f t="shared" si="0"/>
        <v>74</v>
      </c>
      <c r="AD61" s="1">
        <f t="shared" si="1"/>
        <v>1.8829516539440202E-2</v>
      </c>
    </row>
    <row r="62" spans="1:30" ht="53.25" customHeight="1" x14ac:dyDescent="0.25">
      <c r="A62" s="32">
        <v>42</v>
      </c>
      <c r="B62" s="45" t="s">
        <v>49</v>
      </c>
      <c r="C62" s="45" t="s">
        <v>45</v>
      </c>
      <c r="D62" s="45" t="s">
        <v>122</v>
      </c>
      <c r="E62" s="45">
        <v>0.4</v>
      </c>
      <c r="F62" s="46">
        <v>43280.5</v>
      </c>
      <c r="G62" s="46">
        <v>43280.583333333336</v>
      </c>
      <c r="H62" s="45" t="s">
        <v>78</v>
      </c>
      <c r="I62" s="47">
        <v>2</v>
      </c>
      <c r="J62" s="45" t="s">
        <v>122</v>
      </c>
      <c r="K62" s="45">
        <v>0</v>
      </c>
      <c r="L62" s="45">
        <v>0</v>
      </c>
      <c r="M62" s="45">
        <v>36</v>
      </c>
      <c r="N62" s="45">
        <v>0</v>
      </c>
      <c r="O62" s="45">
        <v>0</v>
      </c>
      <c r="P62" s="45">
        <v>36</v>
      </c>
      <c r="Q62" s="45">
        <v>0</v>
      </c>
      <c r="R62" s="45">
        <v>0</v>
      </c>
      <c r="S62" s="45">
        <v>0</v>
      </c>
      <c r="T62" s="45">
        <v>36</v>
      </c>
      <c r="U62" s="45">
        <v>0</v>
      </c>
      <c r="V62" s="45">
        <v>139</v>
      </c>
      <c r="W62" s="45"/>
      <c r="X62" s="45">
        <v>42</v>
      </c>
      <c r="Y62" s="49" t="s">
        <v>60</v>
      </c>
      <c r="Z62" s="50" t="s">
        <v>107</v>
      </c>
      <c r="AA62" s="45">
        <v>1</v>
      </c>
      <c r="AC62" s="1">
        <f t="shared" si="0"/>
        <v>72</v>
      </c>
      <c r="AD62" s="1">
        <f t="shared" si="1"/>
        <v>1.8320610687022901E-2</v>
      </c>
    </row>
    <row r="63" spans="1:30" ht="89.25" customHeight="1" x14ac:dyDescent="0.25">
      <c r="A63" s="32">
        <v>43</v>
      </c>
      <c r="B63" s="36" t="s">
        <v>49</v>
      </c>
      <c r="C63" s="36" t="s">
        <v>54</v>
      </c>
      <c r="D63" s="36" t="s">
        <v>123</v>
      </c>
      <c r="E63" s="36" t="s">
        <v>124</v>
      </c>
      <c r="F63" s="37">
        <v>43284.375</v>
      </c>
      <c r="G63" s="37">
        <v>43284.541666666664</v>
      </c>
      <c r="H63" s="36" t="s">
        <v>78</v>
      </c>
      <c r="I63" s="38">
        <v>4</v>
      </c>
      <c r="J63" s="36" t="s">
        <v>125</v>
      </c>
      <c r="K63" s="36">
        <v>0</v>
      </c>
      <c r="L63" s="36">
        <v>0</v>
      </c>
      <c r="M63" s="36">
        <v>84</v>
      </c>
      <c r="N63" s="36">
        <v>0</v>
      </c>
      <c r="O63" s="36">
        <v>0</v>
      </c>
      <c r="P63" s="36">
        <v>84</v>
      </c>
      <c r="Q63" s="36">
        <v>0</v>
      </c>
      <c r="R63" s="36">
        <v>0</v>
      </c>
      <c r="S63" s="36">
        <v>0</v>
      </c>
      <c r="T63" s="36">
        <v>84</v>
      </c>
      <c r="U63" s="36">
        <v>0</v>
      </c>
      <c r="V63" s="36">
        <v>112</v>
      </c>
      <c r="W63" s="36"/>
      <c r="X63" s="36">
        <v>43</v>
      </c>
      <c r="Y63" s="40" t="s">
        <v>121</v>
      </c>
      <c r="Z63" s="42" t="s">
        <v>66</v>
      </c>
      <c r="AA63" s="36">
        <v>1</v>
      </c>
      <c r="AC63" s="1">
        <f t="shared" si="0"/>
        <v>336</v>
      </c>
      <c r="AD63" s="1">
        <f t="shared" si="1"/>
        <v>4.2748091603053436E-2</v>
      </c>
    </row>
    <row r="64" spans="1:30" ht="38.25" x14ac:dyDescent="0.25">
      <c r="A64" s="32">
        <v>44</v>
      </c>
      <c r="B64" s="36" t="s">
        <v>49</v>
      </c>
      <c r="C64" s="36" t="s">
        <v>45</v>
      </c>
      <c r="D64" s="36" t="s">
        <v>126</v>
      </c>
      <c r="E64" s="36" t="s">
        <v>124</v>
      </c>
      <c r="F64" s="37">
        <v>43287.645833333336</v>
      </c>
      <c r="G64" s="37">
        <v>43287.770833333336</v>
      </c>
      <c r="H64" s="36" t="s">
        <v>78</v>
      </c>
      <c r="I64" s="38">
        <v>3</v>
      </c>
      <c r="J64" s="36" t="s">
        <v>126</v>
      </c>
      <c r="K64" s="36">
        <v>0</v>
      </c>
      <c r="L64" s="36">
        <v>0</v>
      </c>
      <c r="M64" s="36">
        <v>74</v>
      </c>
      <c r="N64" s="36">
        <v>0</v>
      </c>
      <c r="O64" s="36">
        <v>0</v>
      </c>
      <c r="P64" s="36">
        <v>74</v>
      </c>
      <c r="Q64" s="36">
        <v>0</v>
      </c>
      <c r="R64" s="36">
        <v>0</v>
      </c>
      <c r="S64" s="36">
        <v>0</v>
      </c>
      <c r="T64" s="36">
        <v>74</v>
      </c>
      <c r="U64" s="36">
        <v>0</v>
      </c>
      <c r="V64" s="36">
        <v>148</v>
      </c>
      <c r="W64" s="48"/>
      <c r="X64" s="36">
        <v>44</v>
      </c>
      <c r="Y64" s="40" t="s">
        <v>60</v>
      </c>
      <c r="Z64" s="42" t="s">
        <v>107</v>
      </c>
      <c r="AA64" s="36">
        <v>1</v>
      </c>
      <c r="AC64" s="1">
        <f t="shared" si="0"/>
        <v>222</v>
      </c>
      <c r="AD64" s="1">
        <f t="shared" si="1"/>
        <v>3.7659033078880404E-2</v>
      </c>
    </row>
    <row r="65" spans="1:30" ht="114" customHeight="1" x14ac:dyDescent="0.25">
      <c r="A65" s="32">
        <v>45</v>
      </c>
      <c r="B65" s="36" t="s">
        <v>49</v>
      </c>
      <c r="C65" s="36" t="s">
        <v>45</v>
      </c>
      <c r="D65" s="36" t="s">
        <v>106</v>
      </c>
      <c r="E65" s="36" t="s">
        <v>124</v>
      </c>
      <c r="F65" s="37">
        <v>43291.458333333336</v>
      </c>
      <c r="G65" s="37">
        <v>43291.708333333336</v>
      </c>
      <c r="H65" s="36" t="s">
        <v>78</v>
      </c>
      <c r="I65" s="38">
        <v>6</v>
      </c>
      <c r="J65" s="36" t="s">
        <v>106</v>
      </c>
      <c r="K65" s="36">
        <v>0</v>
      </c>
      <c r="L65" s="36">
        <v>0</v>
      </c>
      <c r="M65" s="36">
        <v>30</v>
      </c>
      <c r="N65" s="36">
        <v>0</v>
      </c>
      <c r="O65" s="36">
        <v>0</v>
      </c>
      <c r="P65" s="36">
        <v>30</v>
      </c>
      <c r="Q65" s="36">
        <v>0</v>
      </c>
      <c r="R65" s="36">
        <v>0</v>
      </c>
      <c r="S65" s="36">
        <v>0</v>
      </c>
      <c r="T65" s="36">
        <v>30</v>
      </c>
      <c r="U65" s="36">
        <v>0</v>
      </c>
      <c r="V65" s="36">
        <v>90</v>
      </c>
      <c r="W65" s="36"/>
      <c r="X65" s="36">
        <v>45</v>
      </c>
      <c r="Y65" s="40" t="s">
        <v>121</v>
      </c>
      <c r="Z65" s="42" t="s">
        <v>127</v>
      </c>
      <c r="AA65" s="36">
        <v>1</v>
      </c>
      <c r="AC65" s="1">
        <f t="shared" si="0"/>
        <v>180</v>
      </c>
      <c r="AD65" s="1">
        <f t="shared" si="1"/>
        <v>1.5267175572519083E-2</v>
      </c>
    </row>
    <row r="66" spans="1:30" ht="53.25" customHeight="1" x14ac:dyDescent="0.25">
      <c r="A66" s="32">
        <v>46</v>
      </c>
      <c r="B66" s="36" t="s">
        <v>49</v>
      </c>
      <c r="C66" s="36" t="s">
        <v>45</v>
      </c>
      <c r="D66" s="36" t="s">
        <v>128</v>
      </c>
      <c r="E66" s="36" t="s">
        <v>124</v>
      </c>
      <c r="F66" s="46">
        <v>43310.708333333336</v>
      </c>
      <c r="G66" s="46">
        <v>43310.854166666664</v>
      </c>
      <c r="H66" s="36" t="s">
        <v>78</v>
      </c>
      <c r="I66" s="47">
        <v>3.5</v>
      </c>
      <c r="J66" s="36" t="s">
        <v>128</v>
      </c>
      <c r="K66" s="36">
        <v>0</v>
      </c>
      <c r="L66" s="36">
        <v>0</v>
      </c>
      <c r="M66" s="45">
        <v>17</v>
      </c>
      <c r="N66" s="36">
        <v>0</v>
      </c>
      <c r="O66" s="36">
        <v>0</v>
      </c>
      <c r="P66" s="45">
        <v>17</v>
      </c>
      <c r="Q66" s="36">
        <v>0</v>
      </c>
      <c r="R66" s="36">
        <v>0</v>
      </c>
      <c r="S66" s="36">
        <v>0</v>
      </c>
      <c r="T66" s="45">
        <v>17</v>
      </c>
      <c r="U66" s="45">
        <v>0</v>
      </c>
      <c r="V66" s="45">
        <v>40</v>
      </c>
      <c r="W66" s="45"/>
      <c r="X66" s="45">
        <v>46</v>
      </c>
      <c r="Y66" s="40" t="s">
        <v>60</v>
      </c>
      <c r="Z66" s="42" t="s">
        <v>107</v>
      </c>
      <c r="AA66" s="45">
        <v>1</v>
      </c>
      <c r="AC66" s="1">
        <f t="shared" si="0"/>
        <v>59.5</v>
      </c>
      <c r="AD66" s="1">
        <f t="shared" si="1"/>
        <v>8.6513994910941468E-3</v>
      </c>
    </row>
    <row r="67" spans="1:30" ht="53.25" customHeight="1" x14ac:dyDescent="0.25">
      <c r="A67" s="32">
        <v>47</v>
      </c>
      <c r="B67" s="36" t="s">
        <v>49</v>
      </c>
      <c r="C67" s="36" t="s">
        <v>45</v>
      </c>
      <c r="D67" s="36" t="s">
        <v>117</v>
      </c>
      <c r="E67" s="36" t="s">
        <v>124</v>
      </c>
      <c r="F67" s="46">
        <v>43310.708333333336</v>
      </c>
      <c r="G67" s="46">
        <v>43310.854166666664</v>
      </c>
      <c r="H67" s="36" t="s">
        <v>78</v>
      </c>
      <c r="I67" s="47">
        <v>3.5</v>
      </c>
      <c r="J67" s="36" t="s">
        <v>117</v>
      </c>
      <c r="K67" s="36">
        <v>0</v>
      </c>
      <c r="L67" s="36">
        <v>0</v>
      </c>
      <c r="M67" s="45">
        <v>19</v>
      </c>
      <c r="N67" s="36">
        <v>0</v>
      </c>
      <c r="O67" s="36">
        <v>0</v>
      </c>
      <c r="P67" s="45">
        <v>19</v>
      </c>
      <c r="Q67" s="36">
        <v>0</v>
      </c>
      <c r="R67" s="36">
        <v>0</v>
      </c>
      <c r="S67" s="36">
        <v>0</v>
      </c>
      <c r="T67" s="45">
        <v>19</v>
      </c>
      <c r="U67" s="45">
        <v>0</v>
      </c>
      <c r="V67" s="45">
        <v>84</v>
      </c>
      <c r="W67" s="45"/>
      <c r="X67" s="45">
        <v>47</v>
      </c>
      <c r="Y67" s="40" t="s">
        <v>60</v>
      </c>
      <c r="Z67" s="42" t="s">
        <v>107</v>
      </c>
      <c r="AA67" s="45">
        <v>1</v>
      </c>
      <c r="AC67" s="1">
        <f t="shared" si="0"/>
        <v>66.5</v>
      </c>
      <c r="AD67" s="1">
        <f t="shared" si="1"/>
        <v>9.6692111959287529E-3</v>
      </c>
    </row>
    <row r="68" spans="1:30" ht="89.25" customHeight="1" x14ac:dyDescent="0.25">
      <c r="A68" s="32">
        <v>48</v>
      </c>
      <c r="B68" s="45" t="s">
        <v>49</v>
      </c>
      <c r="C68" s="45" t="s">
        <v>45</v>
      </c>
      <c r="D68" s="45" t="s">
        <v>129</v>
      </c>
      <c r="E68" s="45">
        <v>0.38</v>
      </c>
      <c r="F68" s="46">
        <v>43318.395833333336</v>
      </c>
      <c r="G68" s="46">
        <v>43318.458333333336</v>
      </c>
      <c r="H68" s="45" t="s">
        <v>78</v>
      </c>
      <c r="I68" s="47">
        <v>1.5</v>
      </c>
      <c r="J68" s="45" t="s">
        <v>129</v>
      </c>
      <c r="K68" s="45">
        <v>0</v>
      </c>
      <c r="L68" s="45">
        <v>0</v>
      </c>
      <c r="M68" s="45">
        <v>1</v>
      </c>
      <c r="N68" s="45">
        <v>0</v>
      </c>
      <c r="O68" s="45">
        <v>0</v>
      </c>
      <c r="P68" s="45">
        <v>1</v>
      </c>
      <c r="Q68" s="45">
        <v>0</v>
      </c>
      <c r="R68" s="45">
        <v>0</v>
      </c>
      <c r="S68" s="45">
        <v>0</v>
      </c>
      <c r="T68" s="45">
        <v>1</v>
      </c>
      <c r="U68" s="45">
        <v>0</v>
      </c>
      <c r="V68" s="45">
        <v>2</v>
      </c>
      <c r="W68" s="48"/>
      <c r="X68" s="45">
        <v>48</v>
      </c>
      <c r="Y68" s="49" t="s">
        <v>60</v>
      </c>
      <c r="Z68" s="50" t="s">
        <v>76</v>
      </c>
      <c r="AA68" s="45">
        <v>1</v>
      </c>
      <c r="AC68" s="1">
        <f t="shared" si="0"/>
        <v>1.5</v>
      </c>
      <c r="AD68" s="1">
        <f t="shared" si="1"/>
        <v>5.0890585241730279E-4</v>
      </c>
    </row>
    <row r="69" spans="1:30" ht="38.25" x14ac:dyDescent="0.25">
      <c r="A69" s="32">
        <v>49</v>
      </c>
      <c r="B69" s="45" t="s">
        <v>49</v>
      </c>
      <c r="C69" s="45" t="s">
        <v>45</v>
      </c>
      <c r="D69" s="45" t="s">
        <v>119</v>
      </c>
      <c r="E69" s="45">
        <v>0.38</v>
      </c>
      <c r="F69" s="46">
        <v>43333.520833333336</v>
      </c>
      <c r="G69" s="46">
        <v>43333.625</v>
      </c>
      <c r="H69" s="45" t="s">
        <v>78</v>
      </c>
      <c r="I69" s="47">
        <v>2.5</v>
      </c>
      <c r="J69" s="45" t="s">
        <v>119</v>
      </c>
      <c r="K69" s="45">
        <v>0</v>
      </c>
      <c r="L69" s="45">
        <v>0</v>
      </c>
      <c r="M69" s="45">
        <v>60</v>
      </c>
      <c r="N69" s="45">
        <v>0</v>
      </c>
      <c r="O69" s="45">
        <v>0</v>
      </c>
      <c r="P69" s="45">
        <v>60</v>
      </c>
      <c r="Q69" s="45">
        <v>0</v>
      </c>
      <c r="R69" s="45">
        <v>0</v>
      </c>
      <c r="S69" s="45">
        <v>0</v>
      </c>
      <c r="T69" s="45">
        <v>60</v>
      </c>
      <c r="U69" s="45">
        <v>0</v>
      </c>
      <c r="V69" s="45">
        <v>186</v>
      </c>
      <c r="W69" s="45"/>
      <c r="X69" s="45">
        <v>49</v>
      </c>
      <c r="Y69" s="49" t="s">
        <v>60</v>
      </c>
      <c r="Z69" s="50" t="s">
        <v>107</v>
      </c>
      <c r="AA69" s="45">
        <v>1</v>
      </c>
      <c r="AC69" s="1">
        <f t="shared" si="0"/>
        <v>150</v>
      </c>
      <c r="AD69" s="1">
        <f t="shared" si="1"/>
        <v>3.0534351145038167E-2</v>
      </c>
    </row>
    <row r="70" spans="1:30" ht="78.75" customHeight="1" x14ac:dyDescent="0.25">
      <c r="A70" s="32">
        <v>50</v>
      </c>
      <c r="B70" s="45" t="s">
        <v>49</v>
      </c>
      <c r="C70" s="45" t="s">
        <v>45</v>
      </c>
      <c r="D70" s="45" t="s">
        <v>130</v>
      </c>
      <c r="E70" s="45">
        <v>0.38</v>
      </c>
      <c r="F70" s="46">
        <v>43335.541666666664</v>
      </c>
      <c r="G70" s="46">
        <v>43335.625</v>
      </c>
      <c r="H70" s="45" t="s">
        <v>78</v>
      </c>
      <c r="I70" s="38">
        <v>2</v>
      </c>
      <c r="J70" s="45" t="s">
        <v>130</v>
      </c>
      <c r="K70" s="45">
        <v>0</v>
      </c>
      <c r="L70" s="45">
        <v>0</v>
      </c>
      <c r="M70" s="36">
        <v>5</v>
      </c>
      <c r="N70" s="45">
        <v>0</v>
      </c>
      <c r="O70" s="45">
        <v>0</v>
      </c>
      <c r="P70" s="36">
        <v>5</v>
      </c>
      <c r="Q70" s="45">
        <v>0</v>
      </c>
      <c r="R70" s="45">
        <v>0</v>
      </c>
      <c r="S70" s="36">
        <v>0</v>
      </c>
      <c r="T70" s="36">
        <v>5</v>
      </c>
      <c r="U70" s="36">
        <v>0</v>
      </c>
      <c r="V70" s="36">
        <v>15</v>
      </c>
      <c r="W70" s="36"/>
      <c r="X70" s="36">
        <v>50</v>
      </c>
      <c r="Y70" s="49" t="s">
        <v>60</v>
      </c>
      <c r="Z70" s="50" t="s">
        <v>107</v>
      </c>
      <c r="AA70" s="45">
        <v>1</v>
      </c>
      <c r="AC70" s="1">
        <f t="shared" si="0"/>
        <v>10</v>
      </c>
      <c r="AD70" s="1">
        <f t="shared" si="1"/>
        <v>2.5445292620865142E-3</v>
      </c>
    </row>
    <row r="71" spans="1:30" ht="89.25" customHeight="1" x14ac:dyDescent="0.25">
      <c r="A71" s="32">
        <v>51</v>
      </c>
      <c r="B71" s="45" t="s">
        <v>49</v>
      </c>
      <c r="C71" s="45" t="s">
        <v>45</v>
      </c>
      <c r="D71" s="45" t="s">
        <v>131</v>
      </c>
      <c r="E71" s="36" t="s">
        <v>124</v>
      </c>
      <c r="F71" s="46">
        <v>43346.4375</v>
      </c>
      <c r="G71" s="46">
        <v>43346.5</v>
      </c>
      <c r="H71" s="45" t="s">
        <v>78</v>
      </c>
      <c r="I71" s="47">
        <v>1.5</v>
      </c>
      <c r="J71" s="45" t="s">
        <v>132</v>
      </c>
      <c r="K71" s="45">
        <v>0</v>
      </c>
      <c r="L71" s="45">
        <v>0</v>
      </c>
      <c r="M71" s="45">
        <v>1</v>
      </c>
      <c r="N71" s="45">
        <v>0</v>
      </c>
      <c r="O71" s="45">
        <v>0</v>
      </c>
      <c r="P71" s="45">
        <v>1</v>
      </c>
      <c r="Q71" s="45">
        <v>0</v>
      </c>
      <c r="R71" s="45">
        <v>0</v>
      </c>
      <c r="S71" s="45">
        <v>0</v>
      </c>
      <c r="T71" s="45">
        <v>1</v>
      </c>
      <c r="U71" s="45">
        <v>0</v>
      </c>
      <c r="V71" s="45">
        <v>2</v>
      </c>
      <c r="W71" s="45"/>
      <c r="X71" s="45">
        <v>51</v>
      </c>
      <c r="Y71" s="49" t="s">
        <v>60</v>
      </c>
      <c r="Z71" s="50" t="s">
        <v>76</v>
      </c>
      <c r="AA71" s="45">
        <v>1</v>
      </c>
      <c r="AC71" s="1">
        <f t="shared" si="0"/>
        <v>1.5</v>
      </c>
      <c r="AD71" s="1">
        <f t="shared" si="1"/>
        <v>5.0890585241730279E-4</v>
      </c>
    </row>
    <row r="72" spans="1:30" ht="63.75" x14ac:dyDescent="0.25">
      <c r="A72" s="32">
        <v>52</v>
      </c>
      <c r="B72" s="45" t="s">
        <v>49</v>
      </c>
      <c r="C72" s="45" t="s">
        <v>45</v>
      </c>
      <c r="D72" s="45" t="s">
        <v>133</v>
      </c>
      <c r="E72" s="36" t="s">
        <v>124</v>
      </c>
      <c r="F72" s="46">
        <v>43347.395833333336</v>
      </c>
      <c r="G72" s="46">
        <v>43347.458333333336</v>
      </c>
      <c r="H72" s="45" t="s">
        <v>78</v>
      </c>
      <c r="I72" s="47">
        <v>1.5</v>
      </c>
      <c r="J72" s="45" t="s">
        <v>134</v>
      </c>
      <c r="K72" s="45">
        <v>0</v>
      </c>
      <c r="L72" s="45">
        <v>0</v>
      </c>
      <c r="M72" s="45">
        <v>1</v>
      </c>
      <c r="N72" s="45">
        <v>0</v>
      </c>
      <c r="O72" s="45">
        <v>0</v>
      </c>
      <c r="P72" s="45">
        <v>1</v>
      </c>
      <c r="Q72" s="45">
        <v>0</v>
      </c>
      <c r="R72" s="45">
        <v>0</v>
      </c>
      <c r="S72" s="45">
        <v>0</v>
      </c>
      <c r="T72" s="45">
        <v>1</v>
      </c>
      <c r="U72" s="45">
        <v>0</v>
      </c>
      <c r="V72" s="45">
        <v>2</v>
      </c>
      <c r="W72" s="45"/>
      <c r="X72" s="45">
        <v>52</v>
      </c>
      <c r="Y72" s="49" t="s">
        <v>60</v>
      </c>
      <c r="Z72" s="50" t="s">
        <v>76</v>
      </c>
      <c r="AA72" s="45">
        <v>1</v>
      </c>
      <c r="AC72" s="1">
        <f t="shared" si="0"/>
        <v>1.5</v>
      </c>
      <c r="AD72" s="1">
        <f t="shared" si="1"/>
        <v>5.0890585241730279E-4</v>
      </c>
    </row>
    <row r="73" spans="1:30" ht="93" customHeight="1" x14ac:dyDescent="0.25">
      <c r="A73" s="32">
        <v>53</v>
      </c>
      <c r="B73" s="45" t="s">
        <v>49</v>
      </c>
      <c r="C73" s="45" t="s">
        <v>45</v>
      </c>
      <c r="D73" s="45" t="s">
        <v>135</v>
      </c>
      <c r="E73" s="36" t="s">
        <v>124</v>
      </c>
      <c r="F73" s="46">
        <v>43357.6875</v>
      </c>
      <c r="G73" s="46">
        <v>43357.791666666664</v>
      </c>
      <c r="H73" s="45" t="s">
        <v>78</v>
      </c>
      <c r="I73" s="47">
        <v>2.5</v>
      </c>
      <c r="J73" s="45" t="s">
        <v>136</v>
      </c>
      <c r="K73" s="45">
        <v>0</v>
      </c>
      <c r="L73" s="45">
        <v>0</v>
      </c>
      <c r="M73" s="45">
        <v>26</v>
      </c>
      <c r="N73" s="45">
        <v>0</v>
      </c>
      <c r="O73" s="45">
        <v>0</v>
      </c>
      <c r="P73" s="45">
        <v>26</v>
      </c>
      <c r="Q73" s="45">
        <v>0</v>
      </c>
      <c r="R73" s="45">
        <v>0</v>
      </c>
      <c r="S73" s="45">
        <v>0</v>
      </c>
      <c r="T73" s="45">
        <v>26</v>
      </c>
      <c r="U73" s="45">
        <v>0</v>
      </c>
      <c r="V73" s="45">
        <v>83</v>
      </c>
      <c r="W73" s="45"/>
      <c r="X73" s="45">
        <v>53</v>
      </c>
      <c r="Y73" s="49" t="s">
        <v>60</v>
      </c>
      <c r="Z73" s="50" t="s">
        <v>76</v>
      </c>
      <c r="AA73" s="45">
        <v>1</v>
      </c>
      <c r="AC73" s="1">
        <f t="shared" si="0"/>
        <v>65</v>
      </c>
      <c r="AD73" s="1">
        <f t="shared" si="1"/>
        <v>1.3231552162849873E-2</v>
      </c>
    </row>
    <row r="74" spans="1:30" ht="126.75" customHeight="1" x14ac:dyDescent="0.25">
      <c r="A74" s="32">
        <v>54</v>
      </c>
      <c r="B74" s="45" t="s">
        <v>49</v>
      </c>
      <c r="C74" s="45" t="s">
        <v>108</v>
      </c>
      <c r="D74" s="45" t="s">
        <v>137</v>
      </c>
      <c r="E74" s="43" t="s">
        <v>138</v>
      </c>
      <c r="F74" s="46">
        <v>43368.5</v>
      </c>
      <c r="G74" s="46">
        <v>43368.833333333336</v>
      </c>
      <c r="H74" s="45" t="s">
        <v>78</v>
      </c>
      <c r="I74" s="47">
        <v>8</v>
      </c>
      <c r="J74" s="45" t="s">
        <v>139</v>
      </c>
      <c r="K74" s="45">
        <v>0</v>
      </c>
      <c r="L74" s="45">
        <v>0</v>
      </c>
      <c r="M74" s="45">
        <v>2</v>
      </c>
      <c r="N74" s="45">
        <v>0</v>
      </c>
      <c r="O74" s="45">
        <v>0</v>
      </c>
      <c r="P74" s="45">
        <v>2</v>
      </c>
      <c r="Q74" s="45">
        <v>0</v>
      </c>
      <c r="R74" s="45">
        <v>0</v>
      </c>
      <c r="S74" s="45">
        <v>1</v>
      </c>
      <c r="T74" s="45">
        <v>1</v>
      </c>
      <c r="U74" s="45">
        <v>0</v>
      </c>
      <c r="V74" s="45">
        <v>960</v>
      </c>
      <c r="W74" s="45"/>
      <c r="X74" s="45">
        <v>54</v>
      </c>
      <c r="Y74" s="49" t="s">
        <v>60</v>
      </c>
      <c r="Z74" s="50" t="s">
        <v>76</v>
      </c>
      <c r="AA74" s="45">
        <v>1</v>
      </c>
      <c r="AC74" s="1">
        <f t="shared" si="0"/>
        <v>16</v>
      </c>
      <c r="AD74" s="1">
        <f t="shared" si="1"/>
        <v>1.0178117048346056E-3</v>
      </c>
    </row>
    <row r="75" spans="1:30" ht="51" x14ac:dyDescent="0.25">
      <c r="A75" s="32">
        <v>55</v>
      </c>
      <c r="B75" s="45" t="s">
        <v>49</v>
      </c>
      <c r="C75" s="45" t="s">
        <v>45</v>
      </c>
      <c r="D75" s="45" t="s">
        <v>140</v>
      </c>
      <c r="E75" s="36" t="s">
        <v>124</v>
      </c>
      <c r="F75" s="46">
        <v>43372.333333333336</v>
      </c>
      <c r="G75" s="46">
        <v>43372.541666666664</v>
      </c>
      <c r="H75" s="45" t="s">
        <v>78</v>
      </c>
      <c r="I75" s="47">
        <v>5</v>
      </c>
      <c r="J75" s="45" t="s">
        <v>141</v>
      </c>
      <c r="K75" s="45">
        <v>0</v>
      </c>
      <c r="L75" s="45">
        <v>0</v>
      </c>
      <c r="M75" s="45">
        <v>71</v>
      </c>
      <c r="N75" s="45">
        <v>0</v>
      </c>
      <c r="O75" s="45">
        <v>0</v>
      </c>
      <c r="P75" s="45">
        <v>71</v>
      </c>
      <c r="Q75" s="45">
        <v>0</v>
      </c>
      <c r="R75" s="45">
        <v>0</v>
      </c>
      <c r="S75" s="45">
        <v>0</v>
      </c>
      <c r="T75" s="45">
        <v>71</v>
      </c>
      <c r="U75" s="45">
        <v>0</v>
      </c>
      <c r="V75" s="45">
        <v>148</v>
      </c>
      <c r="W75" s="45"/>
      <c r="X75" s="45">
        <v>55</v>
      </c>
      <c r="Y75" s="49" t="s">
        <v>60</v>
      </c>
      <c r="Z75" s="50" t="s">
        <v>59</v>
      </c>
      <c r="AA75" s="45">
        <v>1</v>
      </c>
      <c r="AC75" s="1">
        <f t="shared" si="0"/>
        <v>355</v>
      </c>
      <c r="AD75" s="1">
        <f t="shared" si="1"/>
        <v>3.6132315521628496E-2</v>
      </c>
    </row>
    <row r="76" spans="1:30" ht="63.75" x14ac:dyDescent="0.25">
      <c r="A76" s="32">
        <v>56</v>
      </c>
      <c r="B76" s="36" t="s">
        <v>49</v>
      </c>
      <c r="C76" s="36" t="s">
        <v>45</v>
      </c>
      <c r="D76" s="36" t="s">
        <v>142</v>
      </c>
      <c r="E76" s="36" t="s">
        <v>124</v>
      </c>
      <c r="F76" s="37">
        <v>43373.458333333336</v>
      </c>
      <c r="G76" s="37">
        <v>43373.583333333336</v>
      </c>
      <c r="H76" s="36" t="s">
        <v>78</v>
      </c>
      <c r="I76" s="47">
        <v>3</v>
      </c>
      <c r="J76" s="36" t="s">
        <v>143</v>
      </c>
      <c r="K76" s="36">
        <v>0</v>
      </c>
      <c r="L76" s="36">
        <v>0</v>
      </c>
      <c r="M76" s="36">
        <v>1</v>
      </c>
      <c r="N76" s="36">
        <v>0</v>
      </c>
      <c r="O76" s="36">
        <v>0</v>
      </c>
      <c r="P76" s="36">
        <v>1</v>
      </c>
      <c r="Q76" s="36">
        <v>0</v>
      </c>
      <c r="R76" s="36">
        <v>0</v>
      </c>
      <c r="S76" s="36">
        <v>0</v>
      </c>
      <c r="T76" s="36">
        <v>1</v>
      </c>
      <c r="U76" s="36">
        <v>0</v>
      </c>
      <c r="V76" s="36">
        <v>2</v>
      </c>
      <c r="W76" s="48"/>
      <c r="X76" s="36">
        <v>56</v>
      </c>
      <c r="Y76" s="40" t="s">
        <v>60</v>
      </c>
      <c r="Z76" s="42" t="s">
        <v>107</v>
      </c>
      <c r="AA76" s="36">
        <v>1</v>
      </c>
      <c r="AC76" s="1">
        <f t="shared" si="0"/>
        <v>3</v>
      </c>
      <c r="AD76" s="1">
        <f t="shared" si="1"/>
        <v>5.0890585241730279E-4</v>
      </c>
    </row>
    <row r="77" spans="1:30" ht="76.5" x14ac:dyDescent="0.25">
      <c r="A77" s="32">
        <v>57</v>
      </c>
      <c r="B77" s="45" t="s">
        <v>49</v>
      </c>
      <c r="C77" s="45" t="s">
        <v>45</v>
      </c>
      <c r="D77" s="45" t="s">
        <v>144</v>
      </c>
      <c r="E77" s="36">
        <v>0.38</v>
      </c>
      <c r="F77" s="46">
        <v>43381.6875</v>
      </c>
      <c r="G77" s="46">
        <v>43381.833333333336</v>
      </c>
      <c r="H77" s="45" t="s">
        <v>78</v>
      </c>
      <c r="I77" s="47">
        <v>3.5</v>
      </c>
      <c r="J77" s="45" t="s">
        <v>145</v>
      </c>
      <c r="K77" s="45">
        <v>0</v>
      </c>
      <c r="L77" s="45">
        <v>0</v>
      </c>
      <c r="M77" s="45">
        <v>7</v>
      </c>
      <c r="N77" s="45">
        <v>0</v>
      </c>
      <c r="O77" s="45">
        <v>0</v>
      </c>
      <c r="P77" s="45">
        <v>7</v>
      </c>
      <c r="Q77" s="45">
        <v>0</v>
      </c>
      <c r="R77" s="45">
        <v>0</v>
      </c>
      <c r="S77" s="45">
        <v>0</v>
      </c>
      <c r="T77" s="45">
        <v>7</v>
      </c>
      <c r="U77" s="45">
        <v>0</v>
      </c>
      <c r="V77" s="45">
        <v>17.5</v>
      </c>
      <c r="W77" s="45"/>
      <c r="X77" s="45">
        <v>57</v>
      </c>
      <c r="Y77" s="49" t="s">
        <v>60</v>
      </c>
      <c r="Z77" s="50" t="s">
        <v>76</v>
      </c>
      <c r="AA77" s="45">
        <v>1</v>
      </c>
      <c r="AC77" s="1">
        <f t="shared" si="0"/>
        <v>24.5</v>
      </c>
      <c r="AD77" s="1">
        <f t="shared" si="1"/>
        <v>3.5623409669211198E-3</v>
      </c>
    </row>
    <row r="78" spans="1:30" ht="65.25" customHeight="1" x14ac:dyDescent="0.25">
      <c r="A78" s="32">
        <v>58</v>
      </c>
      <c r="B78" s="45" t="s">
        <v>49</v>
      </c>
      <c r="C78" s="45" t="s">
        <v>45</v>
      </c>
      <c r="D78" s="45" t="s">
        <v>146</v>
      </c>
      <c r="E78" s="36">
        <v>0.38</v>
      </c>
      <c r="F78" s="46">
        <v>43381.875</v>
      </c>
      <c r="G78" s="46">
        <v>43381.958333333336</v>
      </c>
      <c r="H78" s="45" t="s">
        <v>78</v>
      </c>
      <c r="I78" s="47">
        <v>2</v>
      </c>
      <c r="J78" s="45" t="s">
        <v>147</v>
      </c>
      <c r="K78" s="45">
        <v>0</v>
      </c>
      <c r="L78" s="45">
        <v>0</v>
      </c>
      <c r="M78" s="45">
        <v>1</v>
      </c>
      <c r="N78" s="45">
        <v>0</v>
      </c>
      <c r="O78" s="45">
        <v>0</v>
      </c>
      <c r="P78" s="45">
        <v>1</v>
      </c>
      <c r="Q78" s="45">
        <v>0</v>
      </c>
      <c r="R78" s="45">
        <v>0</v>
      </c>
      <c r="S78" s="45">
        <v>0</v>
      </c>
      <c r="T78" s="45">
        <v>1</v>
      </c>
      <c r="U78" s="45">
        <v>0</v>
      </c>
      <c r="V78" s="45">
        <v>2</v>
      </c>
      <c r="W78" s="45"/>
      <c r="X78" s="45">
        <v>58</v>
      </c>
      <c r="Y78" s="49" t="s">
        <v>60</v>
      </c>
      <c r="Z78" s="50" t="s">
        <v>76</v>
      </c>
      <c r="AA78" s="45">
        <v>1</v>
      </c>
      <c r="AC78" s="1">
        <f t="shared" si="0"/>
        <v>2</v>
      </c>
      <c r="AD78" s="1">
        <f t="shared" si="1"/>
        <v>5.0890585241730279E-4</v>
      </c>
    </row>
    <row r="79" spans="1:30" ht="78.75" customHeight="1" x14ac:dyDescent="0.25">
      <c r="A79" s="32">
        <v>59</v>
      </c>
      <c r="B79" s="45" t="s">
        <v>49</v>
      </c>
      <c r="C79" s="45" t="s">
        <v>45</v>
      </c>
      <c r="D79" s="45" t="s">
        <v>148</v>
      </c>
      <c r="E79" s="36">
        <v>0.38</v>
      </c>
      <c r="F79" s="46">
        <v>43381.791666666664</v>
      </c>
      <c r="G79" s="46">
        <v>43382.375</v>
      </c>
      <c r="H79" s="45" t="s">
        <v>78</v>
      </c>
      <c r="I79" s="47">
        <v>14</v>
      </c>
      <c r="J79" s="45" t="s">
        <v>149</v>
      </c>
      <c r="K79" s="45">
        <v>0</v>
      </c>
      <c r="L79" s="45">
        <v>0</v>
      </c>
      <c r="M79" s="45">
        <v>1</v>
      </c>
      <c r="N79" s="45">
        <v>0</v>
      </c>
      <c r="O79" s="45">
        <v>0</v>
      </c>
      <c r="P79" s="45">
        <v>1</v>
      </c>
      <c r="Q79" s="45">
        <v>0</v>
      </c>
      <c r="R79" s="45">
        <v>0</v>
      </c>
      <c r="S79" s="45">
        <v>0</v>
      </c>
      <c r="T79" s="45">
        <v>1</v>
      </c>
      <c r="U79" s="45">
        <v>0</v>
      </c>
      <c r="V79" s="45">
        <v>15</v>
      </c>
      <c r="W79" s="45"/>
      <c r="X79" s="45">
        <v>59</v>
      </c>
      <c r="Y79" s="49" t="s">
        <v>60</v>
      </c>
      <c r="Z79" s="50" t="s">
        <v>76</v>
      </c>
      <c r="AA79" s="45">
        <v>1</v>
      </c>
      <c r="AC79" s="1">
        <f t="shared" si="0"/>
        <v>14</v>
      </c>
      <c r="AD79" s="1">
        <f t="shared" si="1"/>
        <v>5.0890585241730279E-4</v>
      </c>
    </row>
    <row r="80" spans="1:30" ht="76.5" x14ac:dyDescent="0.25">
      <c r="A80" s="32">
        <v>60</v>
      </c>
      <c r="B80" s="45" t="s">
        <v>49</v>
      </c>
      <c r="C80" s="45" t="s">
        <v>45</v>
      </c>
      <c r="D80" s="45" t="s">
        <v>150</v>
      </c>
      <c r="E80" s="36">
        <v>0.38</v>
      </c>
      <c r="F80" s="46">
        <v>43384.458333333336</v>
      </c>
      <c r="G80" s="46">
        <v>43384.520833333336</v>
      </c>
      <c r="H80" s="45" t="s">
        <v>78</v>
      </c>
      <c r="I80" s="47">
        <v>1.5</v>
      </c>
      <c r="J80" s="45" t="s">
        <v>151</v>
      </c>
      <c r="K80" s="45">
        <v>0</v>
      </c>
      <c r="L80" s="45">
        <v>0</v>
      </c>
      <c r="M80" s="45">
        <v>1</v>
      </c>
      <c r="N80" s="45">
        <v>0</v>
      </c>
      <c r="O80" s="45">
        <v>0</v>
      </c>
      <c r="P80" s="45">
        <v>1</v>
      </c>
      <c r="Q80" s="45">
        <v>0</v>
      </c>
      <c r="R80" s="45">
        <v>0</v>
      </c>
      <c r="S80" s="45">
        <v>0</v>
      </c>
      <c r="T80" s="45">
        <v>1</v>
      </c>
      <c r="U80" s="45">
        <v>0</v>
      </c>
      <c r="V80" s="45">
        <v>2</v>
      </c>
      <c r="W80" s="45"/>
      <c r="X80" s="45">
        <v>60</v>
      </c>
      <c r="Y80" s="49" t="s">
        <v>60</v>
      </c>
      <c r="Z80" s="50" t="s">
        <v>76</v>
      </c>
      <c r="AA80" s="45">
        <v>1</v>
      </c>
      <c r="AC80" s="1">
        <f t="shared" si="0"/>
        <v>1.5</v>
      </c>
      <c r="AD80" s="1">
        <f t="shared" si="1"/>
        <v>5.0890585241730279E-4</v>
      </c>
    </row>
    <row r="81" spans="1:30" ht="104.25" customHeight="1" x14ac:dyDescent="0.25">
      <c r="A81" s="32">
        <v>61</v>
      </c>
      <c r="B81" s="45" t="s">
        <v>49</v>
      </c>
      <c r="C81" s="45" t="s">
        <v>45</v>
      </c>
      <c r="D81" s="36" t="s">
        <v>152</v>
      </c>
      <c r="E81" s="36">
        <v>0.38</v>
      </c>
      <c r="F81" s="37">
        <v>43385.458333333336</v>
      </c>
      <c r="G81" s="37">
        <v>43385.541666666664</v>
      </c>
      <c r="H81" s="45" t="s">
        <v>78</v>
      </c>
      <c r="I81" s="47">
        <v>2</v>
      </c>
      <c r="J81" s="36" t="s">
        <v>153</v>
      </c>
      <c r="K81" s="36">
        <v>0</v>
      </c>
      <c r="L81" s="36">
        <v>0</v>
      </c>
      <c r="M81" s="36">
        <v>5</v>
      </c>
      <c r="N81" s="36">
        <v>0</v>
      </c>
      <c r="O81" s="36">
        <v>0</v>
      </c>
      <c r="P81" s="36">
        <v>5</v>
      </c>
      <c r="Q81" s="36">
        <v>0</v>
      </c>
      <c r="R81" s="36">
        <v>0</v>
      </c>
      <c r="S81" s="36">
        <v>0</v>
      </c>
      <c r="T81" s="36">
        <v>5</v>
      </c>
      <c r="U81" s="36">
        <v>0</v>
      </c>
      <c r="V81" s="36">
        <v>23</v>
      </c>
      <c r="W81" s="48"/>
      <c r="X81" s="36">
        <v>61</v>
      </c>
      <c r="Y81" s="49" t="s">
        <v>60</v>
      </c>
      <c r="Z81" s="50" t="s">
        <v>76</v>
      </c>
      <c r="AA81" s="45">
        <v>1</v>
      </c>
      <c r="AC81" s="1">
        <f t="shared" si="0"/>
        <v>10</v>
      </c>
      <c r="AD81" s="1">
        <f t="shared" si="1"/>
        <v>2.5445292620865142E-3</v>
      </c>
    </row>
    <row r="82" spans="1:30" ht="119.25" customHeight="1" x14ac:dyDescent="0.25">
      <c r="A82" s="32">
        <v>62</v>
      </c>
      <c r="B82" s="45" t="s">
        <v>49</v>
      </c>
      <c r="C82" s="45" t="s">
        <v>45</v>
      </c>
      <c r="D82" s="36" t="s">
        <v>154</v>
      </c>
      <c r="E82" s="36">
        <v>0.38</v>
      </c>
      <c r="F82" s="37">
        <v>43399.416666666664</v>
      </c>
      <c r="G82" s="37">
        <v>43399.583333333336</v>
      </c>
      <c r="H82" s="45" t="s">
        <v>78</v>
      </c>
      <c r="I82" s="47">
        <v>4</v>
      </c>
      <c r="J82" s="36" t="s">
        <v>155</v>
      </c>
      <c r="K82" s="36">
        <v>0</v>
      </c>
      <c r="L82" s="36">
        <v>0</v>
      </c>
      <c r="M82" s="36">
        <v>70</v>
      </c>
      <c r="N82" s="36">
        <v>0</v>
      </c>
      <c r="O82" s="36">
        <v>0</v>
      </c>
      <c r="P82" s="36">
        <v>70</v>
      </c>
      <c r="Q82" s="36">
        <v>0</v>
      </c>
      <c r="R82" s="36">
        <v>0</v>
      </c>
      <c r="S82" s="36">
        <v>0</v>
      </c>
      <c r="T82" s="36">
        <v>70</v>
      </c>
      <c r="U82" s="36">
        <v>0</v>
      </c>
      <c r="V82" s="36">
        <v>187.5</v>
      </c>
      <c r="W82" s="48"/>
      <c r="X82" s="36">
        <v>62</v>
      </c>
      <c r="Y82" s="49" t="s">
        <v>60</v>
      </c>
      <c r="Z82" s="50" t="s">
        <v>76</v>
      </c>
      <c r="AA82" s="45">
        <v>1</v>
      </c>
      <c r="AC82" s="1">
        <f t="shared" si="0"/>
        <v>280</v>
      </c>
      <c r="AD82" s="1">
        <f t="shared" si="1"/>
        <v>3.5623409669211195E-2</v>
      </c>
    </row>
    <row r="83" spans="1:30" ht="116.25" customHeight="1" x14ac:dyDescent="0.25">
      <c r="A83" s="32">
        <v>63</v>
      </c>
      <c r="B83" s="45" t="s">
        <v>49</v>
      </c>
      <c r="C83" s="45" t="s">
        <v>45</v>
      </c>
      <c r="D83" s="36" t="s">
        <v>156</v>
      </c>
      <c r="E83" s="36">
        <v>0.38</v>
      </c>
      <c r="F83" s="37">
        <v>43402.458333333336</v>
      </c>
      <c r="G83" s="37">
        <v>43402.541666666664</v>
      </c>
      <c r="H83" s="45" t="s">
        <v>78</v>
      </c>
      <c r="I83" s="47">
        <v>2</v>
      </c>
      <c r="J83" s="36" t="s">
        <v>157</v>
      </c>
      <c r="K83" s="36">
        <v>0</v>
      </c>
      <c r="L83" s="36">
        <v>0</v>
      </c>
      <c r="M83" s="36">
        <v>1</v>
      </c>
      <c r="N83" s="36">
        <v>0</v>
      </c>
      <c r="O83" s="36">
        <v>0</v>
      </c>
      <c r="P83" s="36">
        <v>1</v>
      </c>
      <c r="Q83" s="36">
        <v>0</v>
      </c>
      <c r="R83" s="36">
        <v>0</v>
      </c>
      <c r="S83" s="36">
        <v>0</v>
      </c>
      <c r="T83" s="36">
        <v>1</v>
      </c>
      <c r="U83" s="36">
        <v>0</v>
      </c>
      <c r="V83" s="36">
        <v>2</v>
      </c>
      <c r="W83" s="48"/>
      <c r="X83" s="36">
        <v>63</v>
      </c>
      <c r="Y83" s="49" t="s">
        <v>60</v>
      </c>
      <c r="Z83" s="50" t="s">
        <v>76</v>
      </c>
      <c r="AA83" s="45">
        <v>1</v>
      </c>
      <c r="AC83" s="1">
        <f t="shared" si="0"/>
        <v>2</v>
      </c>
      <c r="AD83" s="1">
        <f t="shared" si="1"/>
        <v>5.0890585241730279E-4</v>
      </c>
    </row>
    <row r="84" spans="1:30" ht="76.5" x14ac:dyDescent="0.25">
      <c r="A84" s="32">
        <v>64</v>
      </c>
      <c r="B84" s="45" t="s">
        <v>49</v>
      </c>
      <c r="C84" s="45" t="s">
        <v>45</v>
      </c>
      <c r="D84" s="45" t="s">
        <v>158</v>
      </c>
      <c r="E84" s="36">
        <v>0.38</v>
      </c>
      <c r="F84" s="46">
        <v>43408.416666666664</v>
      </c>
      <c r="G84" s="46">
        <v>43408.625</v>
      </c>
      <c r="H84" s="45" t="s">
        <v>78</v>
      </c>
      <c r="I84" s="47">
        <v>5</v>
      </c>
      <c r="J84" s="45" t="s">
        <v>159</v>
      </c>
      <c r="K84" s="45">
        <v>0</v>
      </c>
      <c r="L84" s="45">
        <v>0</v>
      </c>
      <c r="M84" s="45">
        <v>2</v>
      </c>
      <c r="N84" s="45">
        <v>0</v>
      </c>
      <c r="O84" s="45">
        <v>0</v>
      </c>
      <c r="P84" s="45">
        <v>2</v>
      </c>
      <c r="Q84" s="45">
        <v>0</v>
      </c>
      <c r="R84" s="45">
        <v>0</v>
      </c>
      <c r="S84" s="45">
        <v>0</v>
      </c>
      <c r="T84" s="45">
        <v>2</v>
      </c>
      <c r="U84" s="45">
        <v>0</v>
      </c>
      <c r="V84" s="45">
        <v>5</v>
      </c>
      <c r="W84" s="45"/>
      <c r="X84" s="45">
        <v>64</v>
      </c>
      <c r="Y84" s="49" t="s">
        <v>60</v>
      </c>
      <c r="Z84" s="50" t="s">
        <v>76</v>
      </c>
      <c r="AA84" s="45">
        <v>1</v>
      </c>
      <c r="AC84" s="1">
        <f t="shared" si="0"/>
        <v>10</v>
      </c>
      <c r="AD84" s="1">
        <f t="shared" si="1"/>
        <v>1.0178117048346056E-3</v>
      </c>
    </row>
    <row r="85" spans="1:30" ht="76.5" x14ac:dyDescent="0.25">
      <c r="A85" s="32">
        <v>65</v>
      </c>
      <c r="B85" s="45" t="s">
        <v>49</v>
      </c>
      <c r="C85" s="45" t="s">
        <v>45</v>
      </c>
      <c r="D85" s="45" t="s">
        <v>160</v>
      </c>
      <c r="E85" s="36">
        <v>0.38</v>
      </c>
      <c r="F85" s="46">
        <v>43418.402777777781</v>
      </c>
      <c r="G85" s="46">
        <v>43418.604166666664</v>
      </c>
      <c r="H85" s="45" t="s">
        <v>78</v>
      </c>
      <c r="I85" s="47">
        <v>4.83</v>
      </c>
      <c r="J85" s="45" t="s">
        <v>161</v>
      </c>
      <c r="K85" s="45">
        <v>0</v>
      </c>
      <c r="L85" s="45">
        <v>0</v>
      </c>
      <c r="M85" s="45">
        <v>35</v>
      </c>
      <c r="N85" s="45">
        <v>0</v>
      </c>
      <c r="O85" s="45">
        <v>0</v>
      </c>
      <c r="P85" s="45">
        <v>35</v>
      </c>
      <c r="Q85" s="45">
        <v>0</v>
      </c>
      <c r="R85" s="45">
        <v>0</v>
      </c>
      <c r="S85" s="45">
        <v>0</v>
      </c>
      <c r="T85" s="45">
        <v>35</v>
      </c>
      <c r="U85" s="45">
        <v>0</v>
      </c>
      <c r="V85" s="45">
        <v>120</v>
      </c>
      <c r="W85" s="45"/>
      <c r="X85" s="45">
        <v>65</v>
      </c>
      <c r="Y85" s="49" t="s">
        <v>60</v>
      </c>
      <c r="Z85" s="50" t="s">
        <v>76</v>
      </c>
      <c r="AA85" s="45">
        <v>1</v>
      </c>
      <c r="AC85" s="1">
        <f t="shared" si="0"/>
        <v>169.05</v>
      </c>
      <c r="AD85" s="1">
        <f t="shared" si="1"/>
        <v>1.7811704834605598E-2</v>
      </c>
    </row>
    <row r="86" spans="1:30" ht="76.5" x14ac:dyDescent="0.25">
      <c r="A86" s="32">
        <v>66</v>
      </c>
      <c r="B86" s="45" t="s">
        <v>49</v>
      </c>
      <c r="C86" s="45" t="s">
        <v>45</v>
      </c>
      <c r="D86" s="45" t="s">
        <v>158</v>
      </c>
      <c r="E86" s="36">
        <v>0.38</v>
      </c>
      <c r="F86" s="46">
        <v>43452.458333333336</v>
      </c>
      <c r="G86" s="46">
        <v>43452.583333333336</v>
      </c>
      <c r="H86" s="45" t="s">
        <v>78</v>
      </c>
      <c r="I86" s="47">
        <v>3</v>
      </c>
      <c r="J86" s="45" t="s">
        <v>162</v>
      </c>
      <c r="K86" s="45">
        <v>0</v>
      </c>
      <c r="L86" s="45">
        <v>0</v>
      </c>
      <c r="M86" s="45">
        <v>1</v>
      </c>
      <c r="N86" s="45">
        <v>0</v>
      </c>
      <c r="O86" s="45">
        <v>0</v>
      </c>
      <c r="P86" s="45">
        <v>1</v>
      </c>
      <c r="Q86" s="45">
        <v>0</v>
      </c>
      <c r="R86" s="45">
        <v>0</v>
      </c>
      <c r="S86" s="45">
        <v>0</v>
      </c>
      <c r="T86" s="45">
        <v>1</v>
      </c>
      <c r="U86" s="45">
        <v>0</v>
      </c>
      <c r="V86" s="45">
        <v>4</v>
      </c>
      <c r="W86" s="45"/>
      <c r="X86" s="45">
        <v>66</v>
      </c>
      <c r="Y86" s="49" t="s">
        <v>60</v>
      </c>
      <c r="Z86" s="50" t="s">
        <v>76</v>
      </c>
      <c r="AA86" s="45">
        <v>1</v>
      </c>
      <c r="AC86" s="1">
        <f t="shared" ref="AC86:AC87" si="2">I86*M86</f>
        <v>3</v>
      </c>
      <c r="AD86" s="1">
        <f t="shared" ref="AD86" si="3">M86/1965</f>
        <v>5.0890585241730279E-4</v>
      </c>
    </row>
    <row r="87" spans="1:30" ht="79.5" customHeight="1" x14ac:dyDescent="0.25">
      <c r="A87" s="32">
        <v>67</v>
      </c>
      <c r="B87" s="45" t="s">
        <v>49</v>
      </c>
      <c r="C87" s="45" t="s">
        <v>45</v>
      </c>
      <c r="D87" s="45" t="s">
        <v>163</v>
      </c>
      <c r="E87" s="36">
        <v>0.38</v>
      </c>
      <c r="F87" s="46">
        <v>43455.416666666664</v>
      </c>
      <c r="G87" s="46">
        <v>43455.625</v>
      </c>
      <c r="H87" s="45" t="s">
        <v>78</v>
      </c>
      <c r="I87" s="47">
        <v>5</v>
      </c>
      <c r="J87" s="45" t="s">
        <v>164</v>
      </c>
      <c r="K87" s="45">
        <v>0</v>
      </c>
      <c r="L87" s="45">
        <v>0</v>
      </c>
      <c r="M87" s="45">
        <v>11</v>
      </c>
      <c r="N87" s="45">
        <v>0</v>
      </c>
      <c r="O87" s="45">
        <v>1</v>
      </c>
      <c r="P87" s="45">
        <v>10</v>
      </c>
      <c r="Q87" s="45">
        <v>0</v>
      </c>
      <c r="R87" s="45">
        <v>0</v>
      </c>
      <c r="S87" s="45">
        <v>0</v>
      </c>
      <c r="T87" s="45">
        <v>11</v>
      </c>
      <c r="U87" s="45">
        <v>0</v>
      </c>
      <c r="V87" s="45">
        <v>130</v>
      </c>
      <c r="W87" s="45"/>
      <c r="X87" s="45">
        <v>67</v>
      </c>
      <c r="Y87" s="49" t="s">
        <v>60</v>
      </c>
      <c r="Z87" s="50" t="s">
        <v>165</v>
      </c>
      <c r="AA87" s="45">
        <v>1</v>
      </c>
      <c r="AC87" s="1">
        <f t="shared" si="2"/>
        <v>55</v>
      </c>
      <c r="AD87" s="1">
        <f>M87/1965</f>
        <v>5.5979643765903305E-3</v>
      </c>
    </row>
    <row r="88" spans="1:30" s="25" customFormat="1" ht="25.5" customHeight="1" x14ac:dyDescent="0.25">
      <c r="A88" s="51" t="s">
        <v>166</v>
      </c>
      <c r="B88" s="51"/>
      <c r="C88" s="51"/>
      <c r="D88" s="51"/>
      <c r="E88" s="51"/>
      <c r="F88" s="51"/>
      <c r="G88" s="51"/>
      <c r="H88" s="52" t="s">
        <v>167</v>
      </c>
      <c r="I88" s="53">
        <f>SUM(I89:I92)</f>
        <v>221.99600000000001</v>
      </c>
      <c r="J88" s="52" t="s">
        <v>168</v>
      </c>
      <c r="K88" s="52" t="s">
        <v>168</v>
      </c>
      <c r="L88" s="52" t="s">
        <v>168</v>
      </c>
      <c r="M88" s="52">
        <f>SUM(M89:M92)</f>
        <v>2036</v>
      </c>
      <c r="N88" s="52">
        <f t="shared" ref="N88:T88" si="4">SUM(N89:N92)</f>
        <v>0</v>
      </c>
      <c r="O88" s="52">
        <f t="shared" si="4"/>
        <v>3</v>
      </c>
      <c r="P88" s="52">
        <f t="shared" si="4"/>
        <v>2033</v>
      </c>
      <c r="Q88" s="52">
        <f t="shared" si="4"/>
        <v>0</v>
      </c>
      <c r="R88" s="52">
        <f t="shared" si="4"/>
        <v>0</v>
      </c>
      <c r="S88" s="52">
        <f t="shared" si="4"/>
        <v>6</v>
      </c>
      <c r="T88" s="52">
        <f t="shared" si="4"/>
        <v>2030</v>
      </c>
      <c r="U88" s="52">
        <f>SUM(U89:U92)</f>
        <v>6</v>
      </c>
      <c r="V88" s="52">
        <f t="shared" ref="V88" si="5">SUM(V89:V92)</f>
        <v>12235.13</v>
      </c>
      <c r="W88" s="52"/>
      <c r="X88" s="52" t="s">
        <v>168</v>
      </c>
      <c r="Y88" s="52" t="s">
        <v>168</v>
      </c>
      <c r="Z88" s="52" t="s">
        <v>168</v>
      </c>
      <c r="AA88" s="52" t="s">
        <v>169</v>
      </c>
    </row>
    <row r="89" spans="1:30" s="25" customFormat="1" ht="15" x14ac:dyDescent="0.25">
      <c r="A89" s="51" t="s">
        <v>170</v>
      </c>
      <c r="B89" s="51"/>
      <c r="C89" s="51"/>
      <c r="D89" s="51"/>
      <c r="E89" s="51"/>
      <c r="F89" s="51"/>
      <c r="G89" s="51"/>
      <c r="H89" s="52" t="s">
        <v>171</v>
      </c>
      <c r="I89" s="53">
        <f>0</f>
        <v>0</v>
      </c>
      <c r="J89" s="52" t="s">
        <v>168</v>
      </c>
      <c r="K89" s="52" t="s">
        <v>168</v>
      </c>
      <c r="L89" s="52" t="s">
        <v>168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/>
      <c r="X89" s="52" t="s">
        <v>168</v>
      </c>
      <c r="Y89" s="52" t="s">
        <v>168</v>
      </c>
      <c r="Z89" s="52" t="s">
        <v>168</v>
      </c>
      <c r="AA89" s="52">
        <v>0</v>
      </c>
    </row>
    <row r="90" spans="1:30" s="25" customFormat="1" ht="15" x14ac:dyDescent="0.25">
      <c r="A90" s="51" t="s">
        <v>172</v>
      </c>
      <c r="B90" s="51"/>
      <c r="C90" s="51"/>
      <c r="D90" s="51"/>
      <c r="E90" s="51"/>
      <c r="F90" s="51"/>
      <c r="G90" s="51"/>
      <c r="H90" s="52" t="s">
        <v>173</v>
      </c>
      <c r="I90" s="53">
        <v>0</v>
      </c>
      <c r="J90" s="52" t="s">
        <v>168</v>
      </c>
      <c r="K90" s="52" t="s">
        <v>168</v>
      </c>
      <c r="L90" s="52" t="s">
        <v>168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/>
      <c r="X90" s="52" t="s">
        <v>168</v>
      </c>
      <c r="Y90" s="52" t="s">
        <v>168</v>
      </c>
      <c r="Z90" s="52" t="s">
        <v>168</v>
      </c>
      <c r="AA90" s="52">
        <v>0</v>
      </c>
    </row>
    <row r="91" spans="1:30" s="25" customFormat="1" ht="15" x14ac:dyDescent="0.25">
      <c r="A91" s="51" t="s">
        <v>174</v>
      </c>
      <c r="B91" s="51"/>
      <c r="C91" s="51"/>
      <c r="D91" s="51"/>
      <c r="E91" s="51"/>
      <c r="F91" s="51"/>
      <c r="G91" s="51"/>
      <c r="H91" s="52" t="s">
        <v>78</v>
      </c>
      <c r="I91" s="53">
        <f>SUM(I21:I87)</f>
        <v>221.99600000000001</v>
      </c>
      <c r="J91" s="52" t="s">
        <v>168</v>
      </c>
      <c r="K91" s="52" t="s">
        <v>168</v>
      </c>
      <c r="L91" s="52" t="s">
        <v>168</v>
      </c>
      <c r="M91" s="52">
        <f>SUM(M21:M87)</f>
        <v>2036</v>
      </c>
      <c r="N91" s="52">
        <v>0</v>
      </c>
      <c r="O91" s="52">
        <f>SUM(O21:O87)</f>
        <v>3</v>
      </c>
      <c r="P91" s="52">
        <f>SUM(P21:P87)</f>
        <v>2033</v>
      </c>
      <c r="Q91" s="52">
        <v>0</v>
      </c>
      <c r="R91" s="52">
        <f>SUM(R21:R87)</f>
        <v>0</v>
      </c>
      <c r="S91" s="52">
        <f>SUM(S21:S87)</f>
        <v>6</v>
      </c>
      <c r="T91" s="52">
        <f>SUM(T21:T87)</f>
        <v>2030</v>
      </c>
      <c r="U91" s="52">
        <f>SUM(U21:U87)</f>
        <v>6</v>
      </c>
      <c r="V91" s="52">
        <f>SUM(V21:V87)</f>
        <v>12235.13</v>
      </c>
      <c r="W91" s="52"/>
      <c r="X91" s="52" t="s">
        <v>168</v>
      </c>
      <c r="Y91" s="52" t="s">
        <v>168</v>
      </c>
      <c r="Z91" s="52" t="s">
        <v>168</v>
      </c>
      <c r="AA91" s="52" t="s">
        <v>169</v>
      </c>
    </row>
    <row r="92" spans="1:30" s="25" customFormat="1" ht="38.25" customHeight="1" x14ac:dyDescent="0.25">
      <c r="A92" s="51" t="s">
        <v>175</v>
      </c>
      <c r="B92" s="51"/>
      <c r="C92" s="51"/>
      <c r="D92" s="51"/>
      <c r="E92" s="51"/>
      <c r="F92" s="51"/>
      <c r="G92" s="51"/>
      <c r="H92" s="52" t="s">
        <v>46</v>
      </c>
      <c r="I92" s="53">
        <v>0</v>
      </c>
      <c r="J92" s="52" t="s">
        <v>168</v>
      </c>
      <c r="K92" s="52" t="s">
        <v>168</v>
      </c>
      <c r="L92" s="52" t="s">
        <v>168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/>
      <c r="V92" s="52">
        <v>0</v>
      </c>
      <c r="W92" s="52"/>
      <c r="X92" s="52" t="s">
        <v>168</v>
      </c>
      <c r="Y92" s="52" t="s">
        <v>168</v>
      </c>
      <c r="Z92" s="52" t="s">
        <v>168</v>
      </c>
      <c r="AA92" s="52">
        <v>1</v>
      </c>
    </row>
    <row r="96" spans="1:30" s="25" customFormat="1" ht="15" x14ac:dyDescent="0.25"/>
    <row r="97" spans="1:27" s="25" customFormat="1" ht="15.75" x14ac:dyDescent="0.25">
      <c r="A97" s="30" t="s">
        <v>176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 s="25" customFormat="1" ht="15" x14ac:dyDescent="0.25">
      <c r="A98" s="55" t="s">
        <v>177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</sheetData>
  <sheetProtection formatRows="0" insertRows="0"/>
  <autoFilter ref="A20:AB92"/>
  <mergeCells count="36">
    <mergeCell ref="F17:F19"/>
    <mergeCell ref="A17:A19"/>
    <mergeCell ref="B17:B19"/>
    <mergeCell ref="C17:C19"/>
    <mergeCell ref="D17:D19"/>
    <mergeCell ref="E17:E19"/>
    <mergeCell ref="H17:H19"/>
    <mergeCell ref="I17:I19"/>
    <mergeCell ref="J17:J19"/>
    <mergeCell ref="K17:K19"/>
    <mergeCell ref="AA16:AA19"/>
    <mergeCell ref="X18:X19"/>
    <mergeCell ref="Y18:Y19"/>
    <mergeCell ref="Z18:Z19"/>
    <mergeCell ref="V17:V19"/>
    <mergeCell ref="L17:L19"/>
    <mergeCell ref="M17:U17"/>
    <mergeCell ref="M18:M19"/>
    <mergeCell ref="N18:P18"/>
    <mergeCell ref="U18:U19"/>
    <mergeCell ref="A97:AA97"/>
    <mergeCell ref="A98:AA98"/>
    <mergeCell ref="A8:AA11"/>
    <mergeCell ref="A13:AA13"/>
    <mergeCell ref="A14:AA14"/>
    <mergeCell ref="A88:G88"/>
    <mergeCell ref="A89:G89"/>
    <mergeCell ref="A90:G90"/>
    <mergeCell ref="A91:G91"/>
    <mergeCell ref="A92:G92"/>
    <mergeCell ref="A16:I16"/>
    <mergeCell ref="J16:V16"/>
    <mergeCell ref="W16:W19"/>
    <mergeCell ref="X16:Z17"/>
    <mergeCell ref="Q18:T18"/>
    <mergeCell ref="G17:G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30</v>
      </c>
    </row>
    <row r="3" spans="2:2" x14ac:dyDescent="0.25">
      <c r="B3" t="s">
        <v>31</v>
      </c>
    </row>
    <row r="4" spans="2:2" x14ac:dyDescent="0.25">
      <c r="B4" t="s">
        <v>32</v>
      </c>
    </row>
    <row r="5" spans="2:2" x14ac:dyDescent="0.25">
      <c r="B5" t="s">
        <v>33</v>
      </c>
    </row>
    <row r="6" spans="2:2" x14ac:dyDescent="0.25">
      <c r="B6" t="s">
        <v>34</v>
      </c>
    </row>
    <row r="7" spans="2:2" x14ac:dyDescent="0.25">
      <c r="B7" t="s">
        <v>35</v>
      </c>
    </row>
    <row r="8" spans="2:2" x14ac:dyDescent="0.25">
      <c r="B8" t="s">
        <v>36</v>
      </c>
    </row>
    <row r="9" spans="2:2" x14ac:dyDescent="0.25">
      <c r="B9" t="s">
        <v>37</v>
      </c>
    </row>
    <row r="10" spans="2:2" x14ac:dyDescent="0.25">
      <c r="B10" t="s">
        <v>38</v>
      </c>
    </row>
    <row r="11" spans="2:2" x14ac:dyDescent="0.25">
      <c r="B11" t="s">
        <v>39</v>
      </c>
    </row>
    <row r="12" spans="2:2" x14ac:dyDescent="0.25">
      <c r="B12" t="s">
        <v>40</v>
      </c>
    </row>
    <row r="13" spans="2:2" x14ac:dyDescent="0.25">
      <c r="B1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Лист2</vt:lpstr>
      <vt:lpstr>Отчет!_ftn1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Инженер</cp:lastModifiedBy>
  <dcterms:created xsi:type="dcterms:W3CDTF">2017-02-13T15:22:59Z</dcterms:created>
  <dcterms:modified xsi:type="dcterms:W3CDTF">2019-02-25T10:51:34Z</dcterms:modified>
</cp:coreProperties>
</file>